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4" sheetId="1" r:id="rId1"/>
  </sheets>
  <definedNames>
    <definedName name="asd">#REF!</definedName>
    <definedName name="asf">#REF!</definedName>
    <definedName name="DDD">#REF!</definedName>
    <definedName name="dfg">#REF!</definedName>
    <definedName name="drt">#REF!</definedName>
    <definedName name="ertr">#REF!</definedName>
    <definedName name="FFF">#REF!</definedName>
    <definedName name="HH">#REF!</definedName>
    <definedName name="HHH">#REF!</definedName>
    <definedName name="hjk">#REF!</definedName>
    <definedName name="III">#REF!</definedName>
    <definedName name="JJJ">#REF!</definedName>
    <definedName name="KKL">#REF!</definedName>
    <definedName name="KLL">#REF!</definedName>
    <definedName name="LLL">#REF!</definedName>
    <definedName name="NNN">#REF!</definedName>
    <definedName name="op">#REF!</definedName>
    <definedName name="OPP">#REF!</definedName>
    <definedName name="qwe">#REF!</definedName>
    <definedName name="rty">#REF!</definedName>
    <definedName name="srt">#REF!</definedName>
    <definedName name="TTT">#REF!</definedName>
    <definedName name="tyu">#REF!</definedName>
    <definedName name="vbn">#REF!</definedName>
    <definedName name="VVV">#REF!</definedName>
    <definedName name="wer">#REF!</definedName>
    <definedName name="XX">#REF!</definedName>
    <definedName name="yui">#REF!</definedName>
    <definedName name="YY">#REF!</definedName>
    <definedName name="YYY">#REF!</definedName>
    <definedName name="zxc">#REF!</definedName>
    <definedName name="_xlnm.Print_Area" localSheetId="0">'прил.4'!$A$1:$J$41</definedName>
  </definedNames>
  <calcPr fullCalcOnLoad="1"/>
</workbook>
</file>

<file path=xl/sharedStrings.xml><?xml version="1.0" encoding="utf-8"?>
<sst xmlns="http://schemas.openxmlformats.org/spreadsheetml/2006/main" count="72" uniqueCount="69">
  <si>
    <t>Код классификации</t>
  </si>
  <si>
    <t>1</t>
  </si>
  <si>
    <t>Долговые обязательства  в ценных бумагах</t>
  </si>
  <si>
    <t>Привлечение долговых обязательств муниципальных образований, выраженных в ценных бумагах</t>
  </si>
  <si>
    <t>Погашение долговых обязательств муниципальных образований, выраженных в ценных бумагах</t>
  </si>
  <si>
    <t>Бюджетные кредиты, полученные от других бюджетов бюджетной системы РФ местными бюджетами</t>
  </si>
  <si>
    <t>Приобретение акций и иных форм участия в капитале в муниципальную собственность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</si>
  <si>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</si>
  <si>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</si>
  <si>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</si>
  <si>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</si>
  <si>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>Уменьшение прочих статков  средств финансовых резервов местных бюджетов, временно размещенных в ценные бумаги</t>
  </si>
  <si>
    <t>Сумма, тыс.руб.</t>
  </si>
  <si>
    <t>Наименование кода группы, подгруппы, статьи,                                                        вида источника финансирования дефицита бюджета                                                                          муниципального образования "Город Псков", кода классификации операций сектора муниципального управления,                                                                    относящихся к источникам финансирования дефицита бюджета муниципального образования "Город Псков"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</si>
  <si>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</si>
  <si>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</si>
  <si>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</si>
  <si>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</si>
  <si>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Получение кредитов от кредитных организаций бюджетами городских округов в валюте Российской Федерации</t>
  </si>
  <si>
    <t>01 02 00 00 04 0000 710</t>
  </si>
  <si>
    <t>Погашение кредитов, предоставленных кредитными организациями в валюте Российской Федерации</t>
  </si>
  <si>
    <t>01 02 00 00 00 0000 800</t>
  </si>
  <si>
    <t>Погашение бюджетами городских округов кредитов от кредитных организаций в валюте Российской Федерации</t>
  </si>
  <si>
    <t>01 02 00 00 04 0000 810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</si>
  <si>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</si>
  <si>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</si>
  <si>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</si>
  <si>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</si>
  <si>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</si>
  <si>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</si>
  <si>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</si>
  <si>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</si>
  <si>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</si>
  <si>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</si>
  <si>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r>
      <t xml:space="preserve">в том числе:                                                                                                                            </t>
    </r>
    <r>
      <rPr>
        <sz val="11"/>
        <rFont val="Arial"/>
        <family val="2"/>
      </rPr>
      <t>погашение задолженности по Соглашениям №110-08-03 от 22.08.2003                                                                          и №159-12-03 от 15.12.2003</t>
    </r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</si>
  <si>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</si>
  <si>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</si>
  <si>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</si>
  <si>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прочих остатков средств бюджетов</t>
  </si>
  <si>
    <t>01 05 02 01 00 0000 510</t>
  </si>
  <si>
    <t>01 05 02 00 00 0000 510</t>
  </si>
  <si>
    <t>Увеличение прочих остатков денежных средств бюджетов</t>
  </si>
  <si>
    <t>01 05 02 01 04 0000 510</t>
  </si>
  <si>
    <t>01 05 00 00 00 0000 600</t>
  </si>
  <si>
    <t>01 05 02 00 00 0000 610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</si>
  <si>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</si>
  <si>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</si>
  <si>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</si>
  <si>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</si>
  <si>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01 06 01 00 00 0000 000</t>
  </si>
  <si>
    <t>Акции и иные формы участия в капитале, находящиеся в муниципальной собственности</t>
  </si>
  <si>
    <t>01 06 01 00 00 0000 630</t>
  </si>
  <si>
    <t>01 06 01 00 04 0000 630</t>
  </si>
  <si>
    <t>Итого источников внутреннего финансирования дефицита бюджета муниципального образования "Город Псков"</t>
  </si>
  <si>
    <t>Средства от продажи акций и иных форм участия в капитале, находящихся                                     в муниципальной собственности</t>
  </si>
  <si>
    <t xml:space="preserve">Средства от продажи акций и иных форм участия в капитале, находящихся                                  в собственности бюджетов городских округов </t>
  </si>
  <si>
    <t>01 06 00 00 00 0000 000</t>
  </si>
  <si>
    <t>Иные источники внутреннего финансирования дефицитов бюджетов</t>
  </si>
  <si>
    <t>Изменения</t>
  </si>
  <si>
    <t xml:space="preserve">  </t>
  </si>
  <si>
    <t>Изменения (+,-)</t>
  </si>
  <si>
    <t>Тыс.руб.</t>
  </si>
  <si>
    <t xml:space="preserve">Источники внутреннего финансирования дефицита бюжета города Пскова за I полугодие 2010 года                                                                    </t>
  </si>
  <si>
    <t>К Постановлению Администрации города Пскова</t>
  </si>
  <si>
    <t>Приложение 4</t>
  </si>
  <si>
    <t>от __________________ № _______</t>
  </si>
  <si>
    <t>Утверждено                                в бюджете                            на 2010 год</t>
  </si>
  <si>
    <t>Исполнение                                     по состоянию                                    на 01.07.2010</t>
  </si>
  <si>
    <t>Глава Администрации города Пскова                                                                                                      Я.В. Лузин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</si>
</sst>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00"/>
    <numFmt numFmtId="183" formatCode="0.0000000"/>
    <numFmt numFmtId="184" formatCode="0.000000"/>
    <numFmt numFmtId="185" formatCode="0.00000"/>
    <numFmt numFmtId="186" formatCode="0.0000"/>
    <numFmt numFmtId="187" formatCode="000000"/>
    <numFmt numFmtId="188" formatCode="0.00000000"/>
    <numFmt numFmtId="189" formatCode="#,##0.00&quot;р.&quot;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name val="Arial"/>
      <family val="0"/>
    </font>
    <font>
      <b/>
      <sz val="12"/>
      <name val="Arial"/>
      <family val="0"/>
    </font>
    <font>
      <i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0"/>
    </font>
    <font>
      <sz val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49" fontId="26" fillId="24" borderId="0" xfId="0" applyNumberFormat="1" applyFont="1" applyFill="1" applyBorder="1" applyAlignment="1">
      <alignment horizontal="center" vertical="center" wrapText="1"/>
    </xf>
    <xf numFmtId="49" fontId="26" fillId="24" borderId="0" xfId="0" applyNumberFormat="1" applyFont="1" applyFill="1" applyBorder="1" applyAlignment="1">
      <alignment horizontal="left" vertical="center" wrapText="1"/>
    </xf>
    <xf numFmtId="49" fontId="0" fillId="24" borderId="0" xfId="0" applyNumberFormat="1" applyFont="1" applyFill="1" applyAlignment="1">
      <alignment horizontal="center" vertical="center" wrapText="1"/>
    </xf>
    <xf numFmtId="0" fontId="0" fillId="24" borderId="0" xfId="0" applyFont="1" applyFill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80" fontId="28" fillId="0" borderId="10" xfId="0" applyNumberFormat="1" applyFont="1" applyBorder="1" applyAlignment="1">
      <alignment horizontal="center" vertical="center" wrapText="1"/>
    </xf>
    <xf numFmtId="18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80" fontId="28" fillId="7" borderId="10" xfId="0" applyNumberFormat="1" applyFont="1" applyFill="1" applyBorder="1" applyAlignment="1">
      <alignment horizontal="center" vertical="center" wrapText="1"/>
    </xf>
    <xf numFmtId="180" fontId="29" fillId="7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80" fontId="2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left" vertical="center" wrapText="1"/>
    </xf>
    <xf numFmtId="180" fontId="21" fillId="0" borderId="10" xfId="0" applyNumberFormat="1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 wrapText="1"/>
    </xf>
    <xf numFmtId="180" fontId="23" fillId="0" borderId="10" xfId="0" applyNumberFormat="1" applyFont="1" applyBorder="1" applyAlignment="1">
      <alignment horizontal="center" vertical="center" wrapText="1"/>
    </xf>
    <xf numFmtId="180" fontId="20" fillId="0" borderId="10" xfId="0" applyNumberFormat="1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180" fontId="23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180" fontId="27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left" vertical="center" wrapText="1"/>
    </xf>
    <xf numFmtId="180" fontId="20" fillId="0" borderId="10" xfId="0" applyNumberFormat="1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0" fillId="24" borderId="0" xfId="0" applyFont="1" applyFill="1" applyAlignment="1">
      <alignment horizontal="center" vertical="center" wrapText="1"/>
    </xf>
    <xf numFmtId="0" fontId="29" fillId="24" borderId="0" xfId="0" applyFont="1" applyFill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6" fillId="24" borderId="16" xfId="0" applyNumberFormat="1" applyFont="1" applyFill="1" applyBorder="1" applyAlignment="1">
      <alignment horizontal="center" vertical="center" wrapText="1"/>
    </xf>
    <xf numFmtId="49" fontId="26" fillId="24" borderId="17" xfId="0" applyNumberFormat="1" applyFont="1" applyFill="1" applyBorder="1" applyAlignment="1">
      <alignment horizontal="left" vertical="center" wrapText="1"/>
    </xf>
    <xf numFmtId="180" fontId="28" fillId="0" borderId="17" xfId="0" applyNumberFormat="1" applyFont="1" applyBorder="1" applyAlignment="1">
      <alignment horizontal="center" vertical="center" wrapText="1"/>
    </xf>
    <xf numFmtId="180" fontId="28" fillId="7" borderId="17" xfId="0" applyNumberFormat="1" applyFont="1" applyFill="1" applyBorder="1" applyAlignment="1">
      <alignment horizontal="center" vertical="center" wrapText="1"/>
    </xf>
    <xf numFmtId="180" fontId="26" fillId="0" borderId="17" xfId="0" applyNumberFormat="1" applyFont="1" applyBorder="1" applyAlignment="1">
      <alignment horizontal="center" vertical="center" wrapText="1"/>
    </xf>
    <xf numFmtId="180" fontId="26" fillId="0" borderId="17" xfId="0" applyNumberFormat="1" applyFont="1" applyBorder="1" applyAlignment="1">
      <alignment horizontal="center" vertical="center" wrapText="1"/>
    </xf>
    <xf numFmtId="49" fontId="22" fillId="24" borderId="18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180" fontId="20" fillId="0" borderId="0" xfId="0" applyNumberFormat="1" applyFont="1" applyAlignment="1">
      <alignment horizontal="center" vertical="center" wrapText="1"/>
    </xf>
    <xf numFmtId="180" fontId="23" fillId="0" borderId="15" xfId="0" applyNumberFormat="1" applyFont="1" applyBorder="1" applyAlignment="1">
      <alignment horizontal="center" vertical="center" wrapText="1"/>
    </xf>
    <xf numFmtId="180" fontId="27" fillId="0" borderId="15" xfId="0" applyNumberFormat="1" applyFont="1" applyBorder="1" applyAlignment="1">
      <alignment horizontal="center" vertical="center" wrapText="1"/>
    </xf>
    <xf numFmtId="180" fontId="26" fillId="0" borderId="20" xfId="0" applyNumberFormat="1" applyFont="1" applyBorder="1" applyAlignment="1">
      <alignment horizontal="center" vertical="center" wrapText="1"/>
    </xf>
    <xf numFmtId="49" fontId="31" fillId="24" borderId="0" xfId="0" applyNumberFormat="1" applyFont="1" applyFill="1" applyAlignment="1">
      <alignment horizontal="left" vertical="center" wrapText="1"/>
    </xf>
    <xf numFmtId="0" fontId="31" fillId="2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0" fillId="24" borderId="0" xfId="0" applyNumberFormat="1" applyFont="1" applyFill="1" applyBorder="1" applyAlignment="1">
      <alignment horizontal="right" vertical="center" wrapText="1"/>
    </xf>
    <xf numFmtId="0" fontId="20" fillId="24" borderId="0" xfId="0" applyFont="1" applyFill="1" applyBorder="1" applyAlignment="1">
      <alignment horizontal="right" vertical="center" wrapText="1"/>
    </xf>
    <xf numFmtId="0" fontId="0" fillId="24" borderId="0" xfId="0" applyFill="1" applyAlignment="1">
      <alignment horizontal="right" vertical="center" wrapText="1"/>
    </xf>
    <xf numFmtId="49" fontId="20" fillId="24" borderId="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24" borderId="0" xfId="0" applyFont="1" applyFill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0" fontId="20" fillId="0" borderId="15" xfId="0" applyNumberFormat="1" applyFont="1" applyBorder="1" applyAlignment="1">
      <alignment horizontal="center" vertical="center" wrapText="1"/>
    </xf>
    <xf numFmtId="180" fontId="23" fillId="0" borderId="15" xfId="0" applyNumberFormat="1" applyFont="1" applyBorder="1" applyAlignment="1">
      <alignment horizontal="center" vertical="center" wrapText="1"/>
    </xf>
    <xf numFmtId="180" fontId="20" fillId="0" borderId="10" xfId="0" applyNumberFormat="1" applyFont="1" applyBorder="1" applyAlignment="1">
      <alignment horizontal="center" vertical="center" wrapText="1"/>
    </xf>
    <xf numFmtId="180" fontId="20" fillId="0" borderId="15" xfId="0" applyNumberFormat="1" applyFont="1" applyBorder="1" applyAlignment="1">
      <alignment horizontal="center" vertical="center" wrapText="1"/>
    </xf>
    <xf numFmtId="180" fontId="2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75" zoomScaleNormal="75" workbookViewId="0" topLeftCell="B7">
      <selection activeCell="K30" sqref="K30"/>
    </sheetView>
  </sheetViews>
  <sheetFormatPr defaultColWidth="53.8515625" defaultRowHeight="12.75"/>
  <cols>
    <col min="1" max="1" width="32.28125" style="9" customWidth="1"/>
    <col min="2" max="2" width="77.28125" style="10" customWidth="1"/>
    <col min="3" max="3" width="14.57421875" style="1" hidden="1" customWidth="1"/>
    <col min="4" max="4" width="15.421875" style="22" hidden="1" customWidth="1"/>
    <col min="5" max="5" width="14.57421875" style="22" hidden="1" customWidth="1"/>
    <col min="6" max="6" width="13.00390625" style="1" hidden="1" customWidth="1"/>
    <col min="7" max="7" width="13.421875" style="1" hidden="1" customWidth="1"/>
    <col min="8" max="8" width="18.7109375" style="1" hidden="1" customWidth="1"/>
    <col min="9" max="9" width="25.00390625" style="1" customWidth="1"/>
    <col min="10" max="10" width="24.28125" style="1" customWidth="1"/>
    <col min="11" max="11" width="32.8515625" style="1" customWidth="1"/>
    <col min="12" max="16384" width="53.8515625" style="1" customWidth="1"/>
  </cols>
  <sheetData>
    <row r="1" spans="1:10" ht="16.5">
      <c r="A1" s="14"/>
      <c r="B1" s="15"/>
      <c r="C1" s="50"/>
      <c r="D1" s="51"/>
      <c r="E1" s="51"/>
      <c r="F1" s="50"/>
      <c r="G1" s="50"/>
      <c r="H1" s="50"/>
      <c r="I1" s="95" t="s">
        <v>64</v>
      </c>
      <c r="J1" s="95"/>
    </row>
    <row r="2" spans="1:10" ht="16.5">
      <c r="A2" s="14"/>
      <c r="B2" s="15"/>
      <c r="C2" s="50"/>
      <c r="D2" s="51"/>
      <c r="E2" s="51"/>
      <c r="F2" s="50"/>
      <c r="G2" s="50"/>
      <c r="H2" s="50"/>
      <c r="I2" s="95" t="s">
        <v>63</v>
      </c>
      <c r="J2" s="95"/>
    </row>
    <row r="3" spans="1:10" ht="16.5">
      <c r="A3" s="14"/>
      <c r="B3" s="15"/>
      <c r="C3" s="50"/>
      <c r="D3" s="51"/>
      <c r="E3" s="51"/>
      <c r="F3" s="50"/>
      <c r="G3" s="50"/>
      <c r="H3" s="50"/>
      <c r="I3" s="95" t="s">
        <v>65</v>
      </c>
      <c r="J3" s="95"/>
    </row>
    <row r="4" spans="1:10" ht="38.25" customHeight="1">
      <c r="A4" s="96" t="s">
        <v>62</v>
      </c>
      <c r="B4" s="96"/>
      <c r="C4" s="96"/>
      <c r="D4" s="96"/>
      <c r="E4" s="96"/>
      <c r="F4" s="96"/>
      <c r="G4" s="96"/>
      <c r="H4" s="97"/>
      <c r="I4" s="97"/>
      <c r="J4" s="97"/>
    </row>
    <row r="5" spans="1:10" ht="23.25" customHeight="1" thickBot="1">
      <c r="A5" s="90"/>
      <c r="B5" s="91"/>
      <c r="C5" s="92"/>
      <c r="D5" s="51"/>
      <c r="E5" s="51"/>
      <c r="F5" s="50"/>
      <c r="G5" s="50"/>
      <c r="H5" s="50"/>
      <c r="I5" s="50"/>
      <c r="J5" s="50" t="s">
        <v>61</v>
      </c>
    </row>
    <row r="6" spans="1:10" s="2" customFormat="1" ht="99.75" customHeight="1">
      <c r="A6" s="52" t="s">
        <v>0</v>
      </c>
      <c r="B6" s="53" t="s">
        <v>13</v>
      </c>
      <c r="C6" s="54" t="s">
        <v>12</v>
      </c>
      <c r="D6" s="55" t="s">
        <v>58</v>
      </c>
      <c r="E6" s="55" t="s">
        <v>12</v>
      </c>
      <c r="F6" s="56" t="s">
        <v>58</v>
      </c>
      <c r="G6" s="55" t="s">
        <v>12</v>
      </c>
      <c r="H6" s="54" t="s">
        <v>60</v>
      </c>
      <c r="I6" s="54" t="s">
        <v>66</v>
      </c>
      <c r="J6" s="82" t="s">
        <v>67</v>
      </c>
    </row>
    <row r="7" spans="1:10" ht="16.5" customHeight="1" thickBot="1">
      <c r="A7" s="79" t="s">
        <v>1</v>
      </c>
      <c r="B7" s="80">
        <v>2</v>
      </c>
      <c r="C7" s="80">
        <v>3</v>
      </c>
      <c r="D7" s="80">
        <v>4</v>
      </c>
      <c r="E7" s="80">
        <v>3</v>
      </c>
      <c r="F7" s="80">
        <v>4</v>
      </c>
      <c r="G7" s="80">
        <v>3</v>
      </c>
      <c r="H7" s="80">
        <v>4</v>
      </c>
      <c r="I7" s="80">
        <v>3</v>
      </c>
      <c r="J7" s="81">
        <v>4</v>
      </c>
    </row>
    <row r="8" spans="1:10" s="3" customFormat="1" ht="22.5" customHeight="1" hidden="1">
      <c r="A8" s="75"/>
      <c r="B8" s="76" t="s">
        <v>2</v>
      </c>
      <c r="C8" s="48"/>
      <c r="D8" s="49"/>
      <c r="E8" s="49"/>
      <c r="F8" s="77"/>
      <c r="G8" s="77"/>
      <c r="H8" s="77"/>
      <c r="I8" s="77"/>
      <c r="J8" s="78"/>
    </row>
    <row r="9" spans="1:10" s="4" customFormat="1" ht="31.5" customHeight="1" hidden="1">
      <c r="A9" s="60"/>
      <c r="B9" s="33" t="s">
        <v>3</v>
      </c>
      <c r="C9" s="16"/>
      <c r="D9" s="23"/>
      <c r="E9" s="23"/>
      <c r="F9" s="16"/>
      <c r="G9" s="16"/>
      <c r="H9" s="16"/>
      <c r="I9" s="16"/>
      <c r="J9" s="61"/>
    </row>
    <row r="10" spans="1:10" s="4" customFormat="1" ht="28.5" customHeight="1" hidden="1">
      <c r="A10" s="60"/>
      <c r="B10" s="33" t="s">
        <v>4</v>
      </c>
      <c r="C10" s="16"/>
      <c r="D10" s="23"/>
      <c r="E10" s="23"/>
      <c r="F10" s="16"/>
      <c r="G10" s="16"/>
      <c r="H10" s="16"/>
      <c r="I10" s="16"/>
      <c r="J10" s="61"/>
    </row>
    <row r="11" spans="1:10" s="3" customFormat="1" ht="32.25" customHeight="1">
      <c r="A11" s="62" t="s">
        <v>15</v>
      </c>
      <c r="B11" s="32" t="s">
        <v>14</v>
      </c>
      <c r="C11" s="19">
        <f>C12-C15</f>
        <v>129620</v>
      </c>
      <c r="D11" s="21"/>
      <c r="E11" s="19">
        <f>C11+D11</f>
        <v>129620</v>
      </c>
      <c r="F11" s="18"/>
      <c r="G11" s="27">
        <f>F11+E11</f>
        <v>129620</v>
      </c>
      <c r="H11" s="18"/>
      <c r="I11" s="27">
        <f>G11+H11</f>
        <v>129620</v>
      </c>
      <c r="J11" s="102">
        <f>J12-J15</f>
        <v>-21250</v>
      </c>
    </row>
    <row r="12" spans="1:10" s="5" customFormat="1" ht="30.75" customHeight="1">
      <c r="A12" s="57" t="s">
        <v>17</v>
      </c>
      <c r="B12" s="34" t="s">
        <v>16</v>
      </c>
      <c r="C12" s="20">
        <f>C14</f>
        <v>179620</v>
      </c>
      <c r="D12" s="21"/>
      <c r="E12" s="20">
        <f aca="true" t="shared" si="0" ref="E12:E38">C12+D12</f>
        <v>179620</v>
      </c>
      <c r="F12" s="26"/>
      <c r="G12" s="35">
        <f aca="true" t="shared" si="1" ref="G12:G19">F12+E12</f>
        <v>179620</v>
      </c>
      <c r="H12" s="28"/>
      <c r="I12" s="100">
        <f aca="true" t="shared" si="2" ref="I12:I38">G12+H12</f>
        <v>179620</v>
      </c>
      <c r="J12" s="101">
        <f>J14</f>
        <v>5600</v>
      </c>
    </row>
    <row r="13" spans="1:10" s="6" customFormat="1" ht="27" customHeight="1" hidden="1">
      <c r="A13" s="63"/>
      <c r="B13" s="36" t="s">
        <v>5</v>
      </c>
      <c r="C13" s="20"/>
      <c r="D13" s="21"/>
      <c r="E13" s="20">
        <f t="shared" si="0"/>
        <v>0</v>
      </c>
      <c r="F13" s="16"/>
      <c r="G13" s="37">
        <f t="shared" si="1"/>
        <v>0</v>
      </c>
      <c r="H13" s="29"/>
      <c r="I13" s="37">
        <f t="shared" si="2"/>
        <v>0</v>
      </c>
      <c r="J13" s="64"/>
    </row>
    <row r="14" spans="1:10" s="6" customFormat="1" ht="33" customHeight="1">
      <c r="A14" s="65" t="s">
        <v>19</v>
      </c>
      <c r="B14" s="34" t="s">
        <v>18</v>
      </c>
      <c r="C14" s="20">
        <f>189620-10000</f>
        <v>179620</v>
      </c>
      <c r="D14" s="21"/>
      <c r="E14" s="20">
        <f t="shared" si="0"/>
        <v>179620</v>
      </c>
      <c r="F14" s="16"/>
      <c r="G14" s="37">
        <f t="shared" si="1"/>
        <v>179620</v>
      </c>
      <c r="H14" s="29"/>
      <c r="I14" s="37">
        <f t="shared" si="2"/>
        <v>179620</v>
      </c>
      <c r="J14" s="99">
        <v>5600</v>
      </c>
    </row>
    <row r="15" spans="1:10" s="4" customFormat="1" ht="32.25" customHeight="1">
      <c r="A15" s="65" t="s">
        <v>21</v>
      </c>
      <c r="B15" s="34" t="s">
        <v>20</v>
      </c>
      <c r="C15" s="20">
        <f>C16</f>
        <v>50000</v>
      </c>
      <c r="D15" s="21"/>
      <c r="E15" s="20">
        <f t="shared" si="0"/>
        <v>50000</v>
      </c>
      <c r="F15" s="16"/>
      <c r="G15" s="38">
        <f t="shared" si="1"/>
        <v>50000</v>
      </c>
      <c r="H15" s="16"/>
      <c r="I15" s="38">
        <f t="shared" si="2"/>
        <v>50000</v>
      </c>
      <c r="J15" s="98">
        <f>J16</f>
        <v>26850</v>
      </c>
    </row>
    <row r="16" spans="1:10" s="7" customFormat="1" ht="30.75" customHeight="1">
      <c r="A16" s="65" t="s">
        <v>23</v>
      </c>
      <c r="B16" s="39" t="s">
        <v>22</v>
      </c>
      <c r="C16" s="20">
        <v>50000</v>
      </c>
      <c r="D16" s="21"/>
      <c r="E16" s="20">
        <f t="shared" si="0"/>
        <v>50000</v>
      </c>
      <c r="F16" s="16"/>
      <c r="G16" s="40">
        <f t="shared" si="1"/>
        <v>50000</v>
      </c>
      <c r="H16" s="30"/>
      <c r="I16" s="40">
        <f t="shared" si="2"/>
        <v>50000</v>
      </c>
      <c r="J16" s="84">
        <v>26850</v>
      </c>
    </row>
    <row r="17" spans="1:10" s="11" customFormat="1" ht="30" customHeight="1">
      <c r="A17" s="62" t="s">
        <v>24</v>
      </c>
      <c r="B17" s="41" t="s">
        <v>25</v>
      </c>
      <c r="C17" s="19">
        <f>C18-C20</f>
        <v>10000</v>
      </c>
      <c r="D17" s="24">
        <f>D18</f>
        <v>-1554</v>
      </c>
      <c r="E17" s="19">
        <f t="shared" si="0"/>
        <v>8446</v>
      </c>
      <c r="F17" s="18"/>
      <c r="G17" s="42">
        <f t="shared" si="1"/>
        <v>8446</v>
      </c>
      <c r="H17" s="31"/>
      <c r="I17" s="42">
        <f t="shared" si="2"/>
        <v>8446</v>
      </c>
      <c r="J17" s="85">
        <f>J18</f>
        <v>8446</v>
      </c>
    </row>
    <row r="18" spans="1:10" s="7" customFormat="1" ht="33" customHeight="1">
      <c r="A18" s="65" t="s">
        <v>26</v>
      </c>
      <c r="B18" s="39" t="s">
        <v>27</v>
      </c>
      <c r="C18" s="20">
        <f>C19</f>
        <v>10000</v>
      </c>
      <c r="D18" s="25">
        <f>D19</f>
        <v>-1554</v>
      </c>
      <c r="E18" s="20">
        <f t="shared" si="0"/>
        <v>8446</v>
      </c>
      <c r="F18" s="16"/>
      <c r="G18" s="40">
        <f t="shared" si="1"/>
        <v>8446</v>
      </c>
      <c r="H18" s="30"/>
      <c r="I18" s="40">
        <f t="shared" si="2"/>
        <v>8446</v>
      </c>
      <c r="J18" s="84">
        <f>J19</f>
        <v>8446</v>
      </c>
    </row>
    <row r="19" spans="1:10" s="7" customFormat="1" ht="33.75" customHeight="1">
      <c r="A19" s="65" t="s">
        <v>28</v>
      </c>
      <c r="B19" s="34" t="s">
        <v>29</v>
      </c>
      <c r="C19" s="20">
        <v>10000</v>
      </c>
      <c r="D19" s="25">
        <v>-1554</v>
      </c>
      <c r="E19" s="20">
        <f t="shared" si="0"/>
        <v>8446</v>
      </c>
      <c r="F19" s="16"/>
      <c r="G19" s="40">
        <f t="shared" si="1"/>
        <v>8446</v>
      </c>
      <c r="H19" s="30"/>
      <c r="I19" s="40">
        <f t="shared" si="2"/>
        <v>8446</v>
      </c>
      <c r="J19" s="84">
        <v>8446</v>
      </c>
    </row>
    <row r="20" spans="1:10" s="7" customFormat="1" ht="42.75" customHeight="1" hidden="1">
      <c r="A20" s="65" t="s">
        <v>30</v>
      </c>
      <c r="B20" s="39" t="s">
        <v>31</v>
      </c>
      <c r="C20" s="20">
        <f>C21</f>
        <v>0</v>
      </c>
      <c r="D20" s="21"/>
      <c r="E20" s="20">
        <f t="shared" si="0"/>
        <v>0</v>
      </c>
      <c r="F20" s="16"/>
      <c r="G20" s="30"/>
      <c r="H20" s="30"/>
      <c r="I20" s="40">
        <f t="shared" si="2"/>
        <v>0</v>
      </c>
      <c r="J20" s="66"/>
    </row>
    <row r="21" spans="1:10" s="7" customFormat="1" ht="42.75" hidden="1">
      <c r="A21" s="65" t="s">
        <v>32</v>
      </c>
      <c r="B21" s="39" t="s">
        <v>33</v>
      </c>
      <c r="C21" s="20">
        <v>0</v>
      </c>
      <c r="D21" s="21"/>
      <c r="E21" s="20">
        <f t="shared" si="0"/>
        <v>0</v>
      </c>
      <c r="F21" s="16"/>
      <c r="G21" s="30"/>
      <c r="H21" s="30"/>
      <c r="I21" s="40">
        <f t="shared" si="2"/>
        <v>0</v>
      </c>
      <c r="J21" s="66"/>
    </row>
    <row r="22" spans="1:10" s="4" customFormat="1" ht="41.25" hidden="1">
      <c r="A22" s="65"/>
      <c r="B22" s="43" t="s">
        <v>34</v>
      </c>
      <c r="C22" s="21"/>
      <c r="D22" s="21"/>
      <c r="E22" s="20">
        <f t="shared" si="0"/>
        <v>0</v>
      </c>
      <c r="F22" s="16"/>
      <c r="G22" s="16"/>
      <c r="H22" s="16"/>
      <c r="I22" s="38">
        <f t="shared" si="2"/>
        <v>0</v>
      </c>
      <c r="J22" s="61"/>
    </row>
    <row r="23" spans="1:10" s="3" customFormat="1" ht="36" customHeight="1">
      <c r="A23" s="62" t="s">
        <v>35</v>
      </c>
      <c r="B23" s="41" t="s">
        <v>36</v>
      </c>
      <c r="C23" s="19">
        <f>C24+C28</f>
        <v>0</v>
      </c>
      <c r="D23" s="19">
        <f>D24+D28</f>
        <v>30266</v>
      </c>
      <c r="E23" s="19">
        <f t="shared" si="0"/>
        <v>30266</v>
      </c>
      <c r="F23" s="27">
        <f>F24+F28</f>
        <v>0</v>
      </c>
      <c r="G23" s="27">
        <f>F23+E23</f>
        <v>30266</v>
      </c>
      <c r="H23" s="27">
        <f>H24+H28</f>
        <v>0</v>
      </c>
      <c r="I23" s="27">
        <f t="shared" si="2"/>
        <v>30266</v>
      </c>
      <c r="J23" s="59">
        <f>J24+J28</f>
        <v>-31884.5</v>
      </c>
    </row>
    <row r="24" spans="1:10" s="4" customFormat="1" ht="24.75" customHeight="1">
      <c r="A24" s="65" t="s">
        <v>37</v>
      </c>
      <c r="B24" s="44" t="s">
        <v>7</v>
      </c>
      <c r="C24" s="20">
        <f aca="true" t="shared" si="3" ref="C24:D26">C25</f>
        <v>-2670196.4</v>
      </c>
      <c r="D24" s="25">
        <f t="shared" si="3"/>
        <v>-106804</v>
      </c>
      <c r="E24" s="20">
        <f t="shared" si="0"/>
        <v>-2777000.4</v>
      </c>
      <c r="F24" s="16">
        <v>-41239</v>
      </c>
      <c r="G24" s="38">
        <f>F24+E24</f>
        <v>-2818239.4</v>
      </c>
      <c r="H24" s="38">
        <f>H25</f>
        <v>-4309</v>
      </c>
      <c r="I24" s="38">
        <f t="shared" si="2"/>
        <v>-2822548.4</v>
      </c>
      <c r="J24" s="61">
        <f>J25</f>
        <v>-1226386.2</v>
      </c>
    </row>
    <row r="25" spans="1:11" s="4" customFormat="1" ht="24" customHeight="1">
      <c r="A25" s="65" t="s">
        <v>40</v>
      </c>
      <c r="B25" s="44" t="s">
        <v>38</v>
      </c>
      <c r="C25" s="20">
        <f>C26</f>
        <v>-2670196.4</v>
      </c>
      <c r="D25" s="25">
        <f>D26</f>
        <v>-106804</v>
      </c>
      <c r="E25" s="20">
        <f t="shared" si="0"/>
        <v>-2777000.4</v>
      </c>
      <c r="F25" s="16">
        <v>-41239</v>
      </c>
      <c r="G25" s="38">
        <f aca="true" t="shared" si="4" ref="G25:G38">F25+E25</f>
        <v>-2818239.4</v>
      </c>
      <c r="H25" s="38">
        <f>H26</f>
        <v>-4309</v>
      </c>
      <c r="I25" s="38">
        <f t="shared" si="2"/>
        <v>-2822548.4</v>
      </c>
      <c r="J25" s="61">
        <f>J26</f>
        <v>-1226386.2</v>
      </c>
      <c r="K25" s="83"/>
    </row>
    <row r="26" spans="1:10" s="4" customFormat="1" ht="21.75" customHeight="1">
      <c r="A26" s="65" t="s">
        <v>39</v>
      </c>
      <c r="B26" s="44" t="s">
        <v>41</v>
      </c>
      <c r="C26" s="20">
        <f t="shared" si="3"/>
        <v>-2670196.4</v>
      </c>
      <c r="D26" s="25">
        <f t="shared" si="3"/>
        <v>-106804</v>
      </c>
      <c r="E26" s="20">
        <f t="shared" si="0"/>
        <v>-2777000.4</v>
      </c>
      <c r="F26" s="16">
        <v>-41239</v>
      </c>
      <c r="G26" s="38">
        <f t="shared" si="4"/>
        <v>-2818239.4</v>
      </c>
      <c r="H26" s="38">
        <f>H27</f>
        <v>-4309</v>
      </c>
      <c r="I26" s="38">
        <f t="shared" si="2"/>
        <v>-2822548.4</v>
      </c>
      <c r="J26" s="61">
        <f>J27</f>
        <v>-1226386.2</v>
      </c>
    </row>
    <row r="27" spans="1:10" s="4" customFormat="1" ht="30.75" customHeight="1">
      <c r="A27" s="65" t="s">
        <v>42</v>
      </c>
      <c r="B27" s="44" t="s">
        <v>8</v>
      </c>
      <c r="C27" s="20">
        <f>-(2480576.4+C12+C18)</f>
        <v>-2670196.4</v>
      </c>
      <c r="D27" s="25">
        <v>-106804</v>
      </c>
      <c r="E27" s="20">
        <f t="shared" si="0"/>
        <v>-2777000.4</v>
      </c>
      <c r="F27" s="16">
        <v>-41239</v>
      </c>
      <c r="G27" s="38">
        <f t="shared" si="4"/>
        <v>-2818239.4</v>
      </c>
      <c r="H27" s="38">
        <v>-4309</v>
      </c>
      <c r="I27" s="38">
        <f t="shared" si="2"/>
        <v>-2822548.4</v>
      </c>
      <c r="J27" s="61">
        <f>-(1212340.2+J14+J19)</f>
        <v>-1226386.2</v>
      </c>
    </row>
    <row r="28" spans="1:10" s="4" customFormat="1" ht="24.75" customHeight="1">
      <c r="A28" s="65" t="s">
        <v>43</v>
      </c>
      <c r="B28" s="44" t="s">
        <v>9</v>
      </c>
      <c r="C28" s="20">
        <f aca="true" t="shared" si="5" ref="C28:D30">C29</f>
        <v>2670196.4</v>
      </c>
      <c r="D28" s="25">
        <f t="shared" si="5"/>
        <v>137070</v>
      </c>
      <c r="E28" s="20">
        <f t="shared" si="0"/>
        <v>2807266.4</v>
      </c>
      <c r="F28" s="16">
        <v>41239</v>
      </c>
      <c r="G28" s="38">
        <f t="shared" si="4"/>
        <v>2848505.4</v>
      </c>
      <c r="H28" s="38">
        <f>H29</f>
        <v>4309</v>
      </c>
      <c r="I28" s="38">
        <f t="shared" si="2"/>
        <v>2852814.4</v>
      </c>
      <c r="J28" s="61">
        <f>J29</f>
        <v>1194501.7</v>
      </c>
    </row>
    <row r="29" spans="1:10" s="4" customFormat="1" ht="22.5" customHeight="1">
      <c r="A29" s="65" t="s">
        <v>44</v>
      </c>
      <c r="B29" s="44" t="s">
        <v>45</v>
      </c>
      <c r="C29" s="20">
        <f t="shared" si="5"/>
        <v>2670196.4</v>
      </c>
      <c r="D29" s="25">
        <f t="shared" si="5"/>
        <v>137070</v>
      </c>
      <c r="E29" s="20">
        <f t="shared" si="0"/>
        <v>2807266.4</v>
      </c>
      <c r="F29" s="16">
        <v>41239</v>
      </c>
      <c r="G29" s="38">
        <f t="shared" si="4"/>
        <v>2848505.4</v>
      </c>
      <c r="H29" s="38">
        <f>H30</f>
        <v>4309</v>
      </c>
      <c r="I29" s="38">
        <f t="shared" si="2"/>
        <v>2852814.4</v>
      </c>
      <c r="J29" s="61">
        <f>J30</f>
        <v>1194501.7</v>
      </c>
    </row>
    <row r="30" spans="1:10" s="4" customFormat="1" ht="24.75" customHeight="1">
      <c r="A30" s="65" t="s">
        <v>46</v>
      </c>
      <c r="B30" s="44" t="s">
        <v>47</v>
      </c>
      <c r="C30" s="20">
        <f t="shared" si="5"/>
        <v>2670196.4</v>
      </c>
      <c r="D30" s="25">
        <f t="shared" si="5"/>
        <v>137070</v>
      </c>
      <c r="E30" s="20">
        <f t="shared" si="0"/>
        <v>2807266.4</v>
      </c>
      <c r="F30" s="16">
        <v>41239</v>
      </c>
      <c r="G30" s="38">
        <f t="shared" si="4"/>
        <v>2848505.4</v>
      </c>
      <c r="H30" s="38">
        <f>H31</f>
        <v>4309</v>
      </c>
      <c r="I30" s="38">
        <f t="shared" si="2"/>
        <v>2852814.4</v>
      </c>
      <c r="J30" s="61">
        <f>J31</f>
        <v>1194501.7</v>
      </c>
    </row>
    <row r="31" spans="1:10" s="4" customFormat="1" ht="32.25" customHeight="1">
      <c r="A31" s="65" t="s">
        <v>48</v>
      </c>
      <c r="B31" s="44" t="s">
        <v>10</v>
      </c>
      <c r="C31" s="20">
        <f>2620196.4+C15</f>
        <v>2670196.4</v>
      </c>
      <c r="D31" s="25">
        <v>137070</v>
      </c>
      <c r="E31" s="20">
        <f t="shared" si="0"/>
        <v>2807266.4</v>
      </c>
      <c r="F31" s="16">
        <v>41239</v>
      </c>
      <c r="G31" s="38">
        <f t="shared" si="4"/>
        <v>2848505.4</v>
      </c>
      <c r="H31" s="38">
        <v>4309</v>
      </c>
      <c r="I31" s="38">
        <f t="shared" si="2"/>
        <v>2852814.4</v>
      </c>
      <c r="J31" s="61">
        <f>1167651.7+J16</f>
        <v>1194501.7</v>
      </c>
    </row>
    <row r="32" spans="1:10" s="3" customFormat="1" ht="36" customHeight="1" hidden="1">
      <c r="A32" s="62" t="s">
        <v>56</v>
      </c>
      <c r="B32" s="41" t="s">
        <v>57</v>
      </c>
      <c r="C32" s="18"/>
      <c r="D32" s="20"/>
      <c r="E32" s="20">
        <f t="shared" si="0"/>
        <v>0</v>
      </c>
      <c r="F32" s="18"/>
      <c r="G32" s="27">
        <f>F32+E32</f>
        <v>0</v>
      </c>
      <c r="H32" s="18"/>
      <c r="I32" s="27">
        <f t="shared" si="2"/>
        <v>0</v>
      </c>
      <c r="J32" s="59"/>
    </row>
    <row r="33" spans="1:10" s="3" customFormat="1" ht="36" customHeight="1" hidden="1">
      <c r="A33" s="62" t="s">
        <v>49</v>
      </c>
      <c r="B33" s="32" t="s">
        <v>50</v>
      </c>
      <c r="C33" s="18"/>
      <c r="D33" s="20"/>
      <c r="E33" s="20">
        <f t="shared" si="0"/>
        <v>0</v>
      </c>
      <c r="F33" s="18"/>
      <c r="G33" s="27">
        <f t="shared" si="4"/>
        <v>0</v>
      </c>
      <c r="H33" s="18"/>
      <c r="I33" s="27">
        <f t="shared" si="2"/>
        <v>0</v>
      </c>
      <c r="J33" s="59"/>
    </row>
    <row r="34" spans="1:10" s="4" customFormat="1" ht="27" customHeight="1" hidden="1">
      <c r="A34" s="65"/>
      <c r="B34" s="33" t="s">
        <v>6</v>
      </c>
      <c r="C34" s="16"/>
      <c r="D34" s="20"/>
      <c r="E34" s="20">
        <f t="shared" si="0"/>
        <v>0</v>
      </c>
      <c r="F34" s="16"/>
      <c r="G34" s="38">
        <f t="shared" si="4"/>
        <v>0</v>
      </c>
      <c r="H34" s="16"/>
      <c r="I34" s="38">
        <f t="shared" si="2"/>
        <v>0</v>
      </c>
      <c r="J34" s="61"/>
    </row>
    <row r="35" spans="1:10" ht="34.5" customHeight="1" hidden="1">
      <c r="A35" s="67" t="s">
        <v>51</v>
      </c>
      <c r="B35" s="45" t="s">
        <v>54</v>
      </c>
      <c r="C35" s="17"/>
      <c r="D35" s="20"/>
      <c r="E35" s="20">
        <f t="shared" si="0"/>
        <v>0</v>
      </c>
      <c r="F35" s="16"/>
      <c r="G35" s="46">
        <f t="shared" si="4"/>
        <v>0</v>
      </c>
      <c r="H35" s="17"/>
      <c r="I35" s="46">
        <f t="shared" si="2"/>
        <v>0</v>
      </c>
      <c r="J35" s="58"/>
    </row>
    <row r="36" spans="1:10" s="4" customFormat="1" ht="33.75" customHeight="1" hidden="1">
      <c r="A36" s="65" t="s">
        <v>52</v>
      </c>
      <c r="B36" s="45" t="s">
        <v>55</v>
      </c>
      <c r="C36" s="16"/>
      <c r="D36" s="20"/>
      <c r="E36" s="20">
        <f t="shared" si="0"/>
        <v>0</v>
      </c>
      <c r="F36" s="16"/>
      <c r="G36" s="38">
        <f t="shared" si="4"/>
        <v>0</v>
      </c>
      <c r="H36" s="16"/>
      <c r="I36" s="38">
        <f t="shared" si="2"/>
        <v>0</v>
      </c>
      <c r="J36" s="61"/>
    </row>
    <row r="37" spans="1:10" s="6" customFormat="1" ht="28.5" hidden="1">
      <c r="A37" s="68"/>
      <c r="B37" s="47" t="s">
        <v>11</v>
      </c>
      <c r="C37" s="29"/>
      <c r="D37" s="20"/>
      <c r="E37" s="20">
        <f t="shared" si="0"/>
        <v>0</v>
      </c>
      <c r="F37" s="16"/>
      <c r="G37" s="37">
        <f t="shared" si="4"/>
        <v>0</v>
      </c>
      <c r="H37" s="29"/>
      <c r="I37" s="37">
        <f t="shared" si="2"/>
        <v>0</v>
      </c>
      <c r="J37" s="64"/>
    </row>
    <row r="38" spans="1:10" s="8" customFormat="1" ht="60" customHeight="1" thickBot="1">
      <c r="A38" s="69"/>
      <c r="B38" s="70" t="s">
        <v>53</v>
      </c>
      <c r="C38" s="71">
        <f>C11+C17+C23</f>
        <v>139620</v>
      </c>
      <c r="D38" s="72">
        <f>D11+D17+D23</f>
        <v>28712</v>
      </c>
      <c r="E38" s="71">
        <f t="shared" si="0"/>
        <v>168332</v>
      </c>
      <c r="F38" s="73">
        <f>F23</f>
        <v>0</v>
      </c>
      <c r="G38" s="74">
        <f t="shared" si="4"/>
        <v>168332</v>
      </c>
      <c r="H38" s="74">
        <f>H23</f>
        <v>0</v>
      </c>
      <c r="I38" s="74">
        <f t="shared" si="2"/>
        <v>168332</v>
      </c>
      <c r="J38" s="86">
        <f>J11+J17+J23</f>
        <v>-44688.5</v>
      </c>
    </row>
    <row r="39" spans="1:5" s="8" customFormat="1" ht="27" customHeight="1">
      <c r="A39" s="12"/>
      <c r="B39" s="13"/>
      <c r="D39" s="22"/>
      <c r="E39" s="22"/>
    </row>
    <row r="40" spans="1:10" ht="24" customHeight="1">
      <c r="A40" s="93" t="s">
        <v>68</v>
      </c>
      <c r="B40" s="93"/>
      <c r="C40" s="93"/>
      <c r="D40" s="93"/>
      <c r="E40" s="93"/>
      <c r="F40" s="93"/>
      <c r="G40" s="93"/>
      <c r="H40" s="93"/>
      <c r="I40" s="93"/>
      <c r="J40" s="94"/>
    </row>
    <row r="41" spans="1:3" ht="21" customHeight="1">
      <c r="A41" s="87"/>
      <c r="B41" s="88"/>
      <c r="C41" s="89"/>
    </row>
    <row r="42" spans="1:2" ht="16.5">
      <c r="A42" s="14"/>
      <c r="B42" s="15"/>
    </row>
    <row r="51" ht="16.5">
      <c r="B51" s="10" t="s">
        <v>59</v>
      </c>
    </row>
  </sheetData>
  <mergeCells count="7">
    <mergeCell ref="A41:C41"/>
    <mergeCell ref="A5:C5"/>
    <mergeCell ref="A40:J40"/>
    <mergeCell ref="I1:J1"/>
    <mergeCell ref="A4:J4"/>
    <mergeCell ref="I2:J2"/>
    <mergeCell ref="I3:J3"/>
  </mergeCells>
  <printOptions/>
  <pageMargins left="0.56" right="0.33" top="0.49" bottom="0.5" header="0.24" footer="0.2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</cp:lastModifiedBy>
  <cp:lastPrinted>2010-07-14T09:35:25Z</cp:lastPrinted>
  <dcterms:created xsi:type="dcterms:W3CDTF">1996-10-08T23:32:33Z</dcterms:created>
  <dcterms:modified xsi:type="dcterms:W3CDTF">2010-07-14T09:37:51Z</dcterms:modified>
  <cp:category/>
  <cp:version/>
  <cp:contentType/>
  <cp:contentStatus/>
</cp:coreProperties>
</file>