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915" tabRatio="731" activeTab="2"/>
  </bookViews>
  <sheets>
    <sheet name="ПРОГРАММА Перечень МКД" sheetId="1" r:id="rId1"/>
    <sheet name="План показатели" sheetId="2" r:id="rId2"/>
    <sheet name="Реестр МКД по видам работ" sheetId="3" r:id="rId3"/>
    <sheet name="Реестр Протоколов " sheetId="4" r:id="rId4"/>
    <sheet name="Выписка из техпаспорта" sheetId="5" r:id="rId5"/>
  </sheets>
  <definedNames>
    <definedName name="_xlnm.Print_Titles" localSheetId="0">'ПРОГРАММА Перечень МКД'!$6:$10</definedName>
    <definedName name="_xlnm.Print_Titles" localSheetId="2">'Реестр МКД по видам работ'!$6:$9</definedName>
    <definedName name="_xlnm.Print_Titles" localSheetId="3">'Реестр Протоколов '!$5:$8</definedName>
    <definedName name="_xlnm.Print_Area" localSheetId="1">'План показатели'!$A$1:$N$19</definedName>
    <definedName name="_xlnm.Print_Area" localSheetId="0">'ПРОГРАММА Перечень МКД'!$A$1:$T$21</definedName>
    <definedName name="_xlnm.Print_Area" localSheetId="2">'Реестр МКД по видам работ'!$A$1:$M$19</definedName>
    <definedName name="_xlnm.Print_Area" localSheetId="3">'Реестр Протоколов '!$A$1:$K$18</definedName>
  </definedNames>
  <calcPr fullCalcOnLoad="1"/>
</workbook>
</file>

<file path=xl/sharedStrings.xml><?xml version="1.0" encoding="utf-8"?>
<sst xmlns="http://schemas.openxmlformats.org/spreadsheetml/2006/main" count="237" uniqueCount="109">
  <si>
    <t>по проведению капитального ремонта многоквартирных домов</t>
  </si>
  <si>
    <t>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</si>
  <si>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</si>
  <si>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</si>
  <si>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</si>
  <si>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</si>
  <si>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</si>
  <si>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</si>
  <si>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</si>
  <si>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</si>
  <si>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</si>
  <si>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</si>
  <si>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</si>
  <si>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</si>
  <si>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</si>
  <si>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</si>
  <si>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</si>
  <si>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</si>
  <si>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</si>
  <si>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</si>
  <si>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</si>
  <si>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</si>
  <si>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</si>
  <si>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</si>
  <si>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</si>
  <si>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</si>
  <si>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</si>
  <si>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</si>
  <si>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</si>
  <si>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МО "Город Псков"</t>
  </si>
  <si>
    <t>ж/б</t>
  </si>
  <si>
    <t>кирп.</t>
  </si>
  <si>
    <t>ул.Гоголя, д. 7</t>
  </si>
  <si>
    <t>ул. Спортивная, д. 3</t>
  </si>
  <si>
    <t>ул. Спортивная, д. 5</t>
  </si>
  <si>
    <t>ул. Я. Фабрициуса, д. 6-а</t>
  </si>
  <si>
    <t>ремонт крыши</t>
  </si>
  <si>
    <t xml:space="preserve">Итого  по МО" Город Псков" </t>
  </si>
  <si>
    <t>Планируемые показатели выполнения адресной программы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</si>
  <si>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</si>
  <si>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</si>
  <si>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</si>
  <si>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</si>
  <si>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</si>
  <si>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</si>
  <si>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кв.м.</t>
  </si>
  <si>
    <t>ед.</t>
  </si>
  <si>
    <t xml:space="preserve">МО " Город Псков" </t>
  </si>
  <si>
    <t xml:space="preserve">МО "Город Псков" </t>
  </si>
  <si>
    <t>Реестр многоквартирных домов по видам  ремонта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</si>
  <si>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</si>
  <si>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</si>
  <si>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</si>
  <si>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</si>
  <si>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</si>
  <si>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</si>
  <si>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На разработку проектной документации</t>
  </si>
  <si>
    <t xml:space="preserve">Итого  по МО "Город Псков" </t>
  </si>
  <si>
    <t>Реестр протоколов общих собраний собственников жилья</t>
  </si>
  <si>
    <t>Управление МКД</t>
  </si>
  <si>
    <t>Результаты голосования о участии в программе собственниками</t>
  </si>
  <si>
    <t>Реквизиты протокола</t>
  </si>
  <si>
    <t>ссылка на 15 приложение</t>
  </si>
  <si>
    <t>Способ управления МКД</t>
  </si>
  <si>
    <t>Наименование управляющей компании, ТСЖ, ЖСК и т.д</t>
  </si>
  <si>
    <t>Общее количество голосов собственников помещений в МКД</t>
  </si>
  <si>
    <t>Количество голосов собственников помещений, принявших положительное решение об участии в программе</t>
  </si>
  <si>
    <t>Номер</t>
  </si>
  <si>
    <t>Дата</t>
  </si>
  <si>
    <t>Номер тома</t>
  </si>
  <si>
    <t xml:space="preserve">Номер страницы </t>
  </si>
  <si>
    <t>%</t>
  </si>
  <si>
    <t xml:space="preserve">УО </t>
  </si>
  <si>
    <t>ТСЖ</t>
  </si>
  <si>
    <t>УО</t>
  </si>
  <si>
    <t>ТСЖ «Гоголя — 7»</t>
  </si>
  <si>
    <t>ООО "Микрорайон №6"</t>
  </si>
  <si>
    <t>ООО "Микрорайон № 7"</t>
  </si>
  <si>
    <t>№ 2</t>
  </si>
  <si>
    <t xml:space="preserve">Глава Администрации города Пскова </t>
  </si>
  <si>
    <t xml:space="preserve">(Должность) </t>
  </si>
  <si>
    <t xml:space="preserve">(Ф.И.О.) </t>
  </si>
  <si>
    <t>(Подпись)</t>
  </si>
  <si>
    <t xml:space="preserve">(Дата) </t>
  </si>
  <si>
    <t xml:space="preserve">Приложение 1 </t>
  </si>
  <si>
    <t>* - неотъемлемой частью данного Приложения, является Реестр многоквартирных домов, в отношении которых планируется предоставление финансовой поддержки из Фонда содействия реформированию ЖКХ и Реестр протоколов общих собраний собственников жилья</t>
  </si>
  <si>
    <t xml:space="preserve">Приложение 2 </t>
  </si>
  <si>
    <t xml:space="preserve">П. М. Слепченко </t>
  </si>
  <si>
    <t xml:space="preserve">" 1 " января 2012 года </t>
  </si>
  <si>
    <t>частичный</t>
  </si>
  <si>
    <t xml:space="preserve">Приложение 5 </t>
  </si>
  <si>
    <t>Выписка из технического паспорта многоквартирного дома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</si>
  <si>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</si>
  <si>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</si>
  <si>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</si>
  <si>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</si>
  <si>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</si>
  <si>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 фактический</t>
  </si>
  <si>
    <t>вид</t>
  </si>
  <si>
    <t>ПУ и УУ</t>
  </si>
  <si>
    <t>ПУ</t>
  </si>
  <si>
    <t>кВт-ч/кв. м</t>
  </si>
  <si>
    <t xml:space="preserve">централиз </t>
  </si>
  <si>
    <t xml:space="preserve">ИТОГО: </t>
  </si>
  <si>
    <t>Х</t>
  </si>
  <si>
    <t>газ/кол</t>
  </si>
  <si>
    <t>к муниципальной адресной программе "Проведение капитального ремонта многоквартирных домов на 2012 год на территории муниципального образования "Город Псков"</t>
  </si>
  <si>
    <t>Приложение 4</t>
  </si>
  <si>
    <t xml:space="preserve">Приложение 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</si>
</sst>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#,##0.00_р_."/>
    <numFmt numFmtId="169" formatCode="#,##0&quot;р.&quot;"/>
    <numFmt numFmtId="170" formatCode="#,##0_р_."/>
    <numFmt numFmtId="171" formatCode="#,##0.000_р_."/>
    <numFmt numFmtId="172" formatCode="#,##0.0_р_."/>
    <numFmt numFmtId="173" formatCode="0.0%"/>
    <numFmt numFmtId="174" formatCode="[$-FC19]d\ mmmm\ yyyy\ &quot;г.&quot;"/>
    <numFmt numFmtId="175" formatCode="#,##0.0000_р_."/>
  </numFmts>
  <fonts count="59"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indent="2"/>
    </xf>
    <xf numFmtId="0" fontId="2" fillId="0" borderId="0" xfId="0" applyFont="1" applyFill="1" applyAlignment="1">
      <alignment horizontal="left" indent="15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2" fontId="5" fillId="0" borderId="28" xfId="0" applyNumberFormat="1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horizontal="center" vertical="center" wrapText="1"/>
    </xf>
    <xf numFmtId="168" fontId="5" fillId="0" borderId="28" xfId="0" applyNumberFormat="1" applyFont="1" applyFill="1" applyBorder="1" applyAlignment="1">
      <alignment horizontal="center" vertical="center" wrapText="1"/>
    </xf>
    <xf numFmtId="168" fontId="5" fillId="0" borderId="29" xfId="0" applyNumberFormat="1" applyFont="1" applyFill="1" applyBorder="1" applyAlignment="1">
      <alignment horizontal="center" vertic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168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10" fontId="4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168" fontId="4" fillId="0" borderId="32" xfId="0" applyNumberFormat="1" applyFont="1" applyFill="1" applyBorder="1" applyAlignment="1">
      <alignment horizontal="center" vertical="center" wrapText="1"/>
    </xf>
    <xf numFmtId="168" fontId="5" fillId="0" borderId="36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 indent="2"/>
    </xf>
    <xf numFmtId="168" fontId="1" fillId="0" borderId="0" xfId="0" applyNumberFormat="1" applyFont="1" applyFill="1" applyAlignment="1">
      <alignment/>
    </xf>
    <xf numFmtId="168" fontId="9" fillId="0" borderId="40" xfId="0" applyNumberFormat="1" applyFont="1" applyFill="1" applyBorder="1" applyAlignment="1">
      <alignment horizontal="center"/>
    </xf>
    <xf numFmtId="168" fontId="9" fillId="0" borderId="41" xfId="0" applyNumberFormat="1" applyFont="1" applyFill="1" applyBorder="1" applyAlignment="1">
      <alignment horizontal="center"/>
    </xf>
    <xf numFmtId="168" fontId="9" fillId="0" borderId="42" xfId="0" applyNumberFormat="1" applyFont="1" applyFill="1" applyBorder="1" applyAlignment="1">
      <alignment horizontal="center"/>
    </xf>
    <xf numFmtId="168" fontId="9" fillId="0" borderId="43" xfId="0" applyNumberFormat="1" applyFont="1" applyFill="1" applyBorder="1" applyAlignment="1">
      <alignment horizontal="center"/>
    </xf>
    <xf numFmtId="168" fontId="7" fillId="0" borderId="28" xfId="0" applyNumberFormat="1" applyFont="1" applyFill="1" applyBorder="1" applyAlignment="1">
      <alignment horizontal="center"/>
    </xf>
    <xf numFmtId="168" fontId="7" fillId="0" borderId="29" xfId="0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70" fontId="9" fillId="0" borderId="40" xfId="0" applyNumberFormat="1" applyFont="1" applyFill="1" applyBorder="1" applyAlignment="1">
      <alignment horizontal="center"/>
    </xf>
    <xf numFmtId="170" fontId="9" fillId="0" borderId="41" xfId="0" applyNumberFormat="1" applyFont="1" applyFill="1" applyBorder="1" applyAlignment="1">
      <alignment horizontal="center"/>
    </xf>
    <xf numFmtId="170" fontId="7" fillId="0" borderId="28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3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44" xfId="0" applyNumberFormat="1" applyFont="1" applyFill="1" applyBorder="1" applyAlignment="1">
      <alignment horizontal="center" vertical="center" wrapText="1"/>
    </xf>
    <xf numFmtId="168" fontId="5" fillId="0" borderId="46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Fill="1" applyBorder="1" applyAlignment="1">
      <alignment horizontal="center" vertical="center" wrapText="1"/>
    </xf>
    <xf numFmtId="168" fontId="5" fillId="0" borderId="48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70" fontId="9" fillId="0" borderId="42" xfId="0" applyNumberFormat="1" applyFont="1" applyFill="1" applyBorder="1" applyAlignment="1">
      <alignment horizontal="center"/>
    </xf>
    <xf numFmtId="170" fontId="9" fillId="0" borderId="43" xfId="0" applyNumberFormat="1" applyFont="1" applyFill="1" applyBorder="1" applyAlignment="1">
      <alignment horizontal="center"/>
    </xf>
    <xf numFmtId="170" fontId="7" fillId="0" borderId="29" xfId="0" applyNumberFormat="1" applyFont="1" applyFill="1" applyBorder="1" applyAlignment="1">
      <alignment horizontal="center"/>
    </xf>
    <xf numFmtId="170" fontId="7" fillId="0" borderId="36" xfId="0" applyNumberFormat="1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 vertical="center" wrapText="1"/>
    </xf>
    <xf numFmtId="168" fontId="7" fillId="0" borderId="18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5" fillId="0" borderId="23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/>
    </xf>
    <xf numFmtId="168" fontId="4" fillId="0" borderId="49" xfId="0" applyNumberFormat="1" applyFont="1" applyFill="1" applyBorder="1" applyAlignment="1">
      <alignment horizontal="center" vertical="center" wrapText="1"/>
    </xf>
    <xf numFmtId="168" fontId="7" fillId="0" borderId="31" xfId="0" applyNumberFormat="1" applyFont="1" applyFill="1" applyBorder="1" applyAlignment="1">
      <alignment horizontal="center"/>
    </xf>
    <xf numFmtId="168" fontId="7" fillId="0" borderId="25" xfId="0" applyNumberFormat="1" applyFont="1" applyFill="1" applyBorder="1" applyAlignment="1">
      <alignment horizontal="center" vertical="center" wrapText="1"/>
    </xf>
    <xf numFmtId="170" fontId="7" fillId="0" borderId="37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32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20" xfId="0" applyNumberFormat="1" applyFont="1" applyFill="1" applyBorder="1" applyAlignment="1">
      <alignment horizontal="center" vertical="center" wrapText="1"/>
    </xf>
    <xf numFmtId="168" fontId="7" fillId="0" borderId="24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8" fontId="54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5" fillId="0" borderId="39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39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10" fontId="4" fillId="0" borderId="3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/>
    </xf>
    <xf numFmtId="1" fontId="4" fillId="0" borderId="5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/>
    </xf>
    <xf numFmtId="0" fontId="2" fillId="0" borderId="5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8" fontId="4" fillId="0" borderId="6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68" fontId="4" fillId="0" borderId="63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5" fillId="0" borderId="53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1" fontId="4" fillId="0" borderId="68" xfId="0" applyNumberFormat="1" applyFont="1" applyFill="1" applyBorder="1" applyAlignment="1">
      <alignment horizontal="center" vertical="center" wrapText="1"/>
    </xf>
    <xf numFmtId="1" fontId="4" fillId="0" borderId="64" xfId="0" applyNumberFormat="1" applyFont="1" applyFill="1" applyBorder="1" applyAlignment="1">
      <alignment horizontal="center" vertical="center" wrapText="1"/>
    </xf>
    <xf numFmtId="170" fontId="5" fillId="0" borderId="69" xfId="0" applyNumberFormat="1" applyFont="1" applyFill="1" applyBorder="1" applyAlignment="1">
      <alignment horizontal="center" vertical="center" wrapText="1"/>
    </xf>
    <xf numFmtId="1" fontId="4" fillId="0" borderId="63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" fontId="2" fillId="0" borderId="71" xfId="0" applyNumberFormat="1" applyFont="1" applyFill="1" applyBorder="1" applyAlignment="1">
      <alignment horizontal="center" vertical="center" wrapText="1"/>
    </xf>
    <xf numFmtId="2" fontId="2" fillId="0" borderId="7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8" fontId="4" fillId="0" borderId="73" xfId="0" applyNumberFormat="1" applyFont="1" applyFill="1" applyBorder="1" applyAlignment="1">
      <alignment horizontal="center" vertical="center" wrapText="1"/>
    </xf>
    <xf numFmtId="168" fontId="4" fillId="0" borderId="70" xfId="0" applyNumberFormat="1" applyFont="1" applyFill="1" applyBorder="1" applyAlignment="1">
      <alignment horizontal="center" vertical="center" wrapText="1"/>
    </xf>
    <xf numFmtId="168" fontId="4" fillId="0" borderId="57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0" borderId="71" xfId="0" applyNumberFormat="1" applyFont="1" applyFill="1" applyBorder="1" applyAlignment="1">
      <alignment horizontal="center" vertical="center" wrapText="1"/>
    </xf>
    <xf numFmtId="168" fontId="4" fillId="0" borderId="72" xfId="0" applyNumberFormat="1" applyFont="1" applyFill="1" applyBorder="1" applyAlignment="1">
      <alignment horizontal="center" vertical="center" wrapText="1"/>
    </xf>
    <xf numFmtId="168" fontId="5" fillId="0" borderId="3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8" fontId="4" fillId="0" borderId="74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6" fillId="0" borderId="61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5" fillId="0" borderId="75" xfId="0" applyFont="1" applyBorder="1" applyAlignment="1">
      <alignment vertical="top"/>
    </xf>
    <xf numFmtId="168" fontId="55" fillId="0" borderId="75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2" fontId="4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/>
    </xf>
    <xf numFmtId="2" fontId="4" fillId="0" borderId="33" xfId="0" applyNumberFormat="1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5" fillId="0" borderId="0" xfId="0" applyFont="1" applyBorder="1" applyAlignment="1">
      <alignment vertical="top"/>
    </xf>
    <xf numFmtId="168" fontId="5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3" fillId="0" borderId="3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2" fontId="5" fillId="0" borderId="29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10" fillId="0" borderId="3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8" fontId="5" fillId="0" borderId="70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168" fontId="5" fillId="0" borderId="59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168" fontId="7" fillId="0" borderId="33" xfId="0" applyNumberFormat="1" applyFont="1" applyFill="1" applyBorder="1" applyAlignment="1">
      <alignment horizontal="center" vertical="center" wrapText="1"/>
    </xf>
    <xf numFmtId="168" fontId="7" fillId="0" borderId="57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50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4" fillId="0" borderId="0" xfId="0" applyFont="1" applyFill="1" applyAlignment="1">
      <alignment horizontal="right"/>
    </xf>
    <xf numFmtId="0" fontId="5" fillId="0" borderId="6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55" fillId="0" borderId="6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PageLayoutView="0" workbookViewId="0" topLeftCell="A13">
      <selection activeCell="Q2" sqref="Q2:T2"/>
    </sheetView>
  </sheetViews>
  <sheetFormatPr defaultColWidth="9.140625" defaultRowHeight="12.75"/>
  <cols>
    <col min="1" max="1" width="5.8515625" style="4" customWidth="1"/>
    <col min="2" max="2" width="30.00390625" style="4" customWidth="1"/>
    <col min="3" max="7" width="6.28125" style="4" customWidth="1"/>
    <col min="8" max="10" width="12.7109375" style="4" customWidth="1"/>
    <col min="11" max="11" width="8.00390625" style="4" customWidth="1"/>
    <col min="12" max="12" width="12.140625" style="4" customWidth="1"/>
    <col min="13" max="14" width="16.7109375" style="4" customWidth="1"/>
    <col min="15" max="15" width="15.7109375" style="4" customWidth="1"/>
    <col min="16" max="16" width="7.57421875" style="4" customWidth="1"/>
    <col min="17" max="17" width="17.57421875" style="4" customWidth="1"/>
    <col min="18" max="18" width="13.7109375" style="4" customWidth="1"/>
    <col min="19" max="19" width="10.8515625" style="4" customWidth="1"/>
    <col min="20" max="20" width="12.28125" style="4" customWidth="1"/>
    <col min="21" max="22" width="9.140625" style="1" customWidth="1"/>
    <col min="23" max="25" width="19.57421875" style="1" customWidth="1"/>
    <col min="26" max="28" width="9.140625" style="1" customWidth="1"/>
    <col min="29" max="29" width="17.140625" style="1" customWidth="1"/>
    <col min="30" max="30" width="15.8515625" style="1" customWidth="1"/>
    <col min="31" max="31" width="16.8515625" style="1" customWidth="1"/>
    <col min="32" max="32" width="22.57421875" style="1" customWidth="1"/>
    <col min="33" max="33" width="9.140625" style="1" customWidth="1"/>
  </cols>
  <sheetData>
    <row r="1" spans="1:20" s="1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6" t="s">
        <v>84</v>
      </c>
      <c r="R1" s="306"/>
      <c r="S1" s="306"/>
      <c r="T1" s="306"/>
    </row>
    <row r="2" spans="1:20" s="1" customFormat="1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07" t="s">
        <v>106</v>
      </c>
      <c r="R2" s="307"/>
      <c r="S2" s="307"/>
      <c r="T2" s="307"/>
    </row>
    <row r="3" spans="15:20" ht="18.75">
      <c r="O3" s="24"/>
      <c r="P3" s="24"/>
      <c r="Q3" s="308"/>
      <c r="R3" s="308"/>
      <c r="S3" s="308"/>
      <c r="T3" s="308"/>
    </row>
    <row r="4" spans="1:19" ht="18.75" customHeight="1">
      <c r="A4" s="334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8.7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0" ht="30.75" customHeight="1" thickBot="1">
      <c r="A6" s="335" t="s">
        <v>2</v>
      </c>
      <c r="B6" s="338" t="s">
        <v>3</v>
      </c>
      <c r="C6" s="341" t="s">
        <v>4</v>
      </c>
      <c r="D6" s="328"/>
      <c r="E6" s="342" t="s">
        <v>5</v>
      </c>
      <c r="F6" s="342" t="s">
        <v>6</v>
      </c>
      <c r="G6" s="343" t="s">
        <v>7</v>
      </c>
      <c r="H6" s="349" t="s">
        <v>8</v>
      </c>
      <c r="I6" s="346" t="s">
        <v>9</v>
      </c>
      <c r="J6" s="329"/>
      <c r="K6" s="347" t="s">
        <v>10</v>
      </c>
      <c r="L6" s="324" t="s">
        <v>11</v>
      </c>
      <c r="M6" s="327" t="s">
        <v>12</v>
      </c>
      <c r="N6" s="328"/>
      <c r="O6" s="328"/>
      <c r="P6" s="328"/>
      <c r="Q6" s="329"/>
      <c r="R6" s="310" t="s">
        <v>13</v>
      </c>
      <c r="S6" s="324" t="s">
        <v>14</v>
      </c>
      <c r="T6" s="310" t="s">
        <v>15</v>
      </c>
    </row>
    <row r="7" spans="1:20" ht="16.5" customHeight="1">
      <c r="A7" s="336"/>
      <c r="B7" s="339"/>
      <c r="C7" s="313" t="s">
        <v>16</v>
      </c>
      <c r="D7" s="330" t="s">
        <v>17</v>
      </c>
      <c r="E7" s="330"/>
      <c r="F7" s="330"/>
      <c r="G7" s="344"/>
      <c r="H7" s="350"/>
      <c r="I7" s="332" t="s">
        <v>18</v>
      </c>
      <c r="J7" s="333" t="s">
        <v>19</v>
      </c>
      <c r="K7" s="348"/>
      <c r="L7" s="325"/>
      <c r="M7" s="310" t="s">
        <v>18</v>
      </c>
      <c r="N7" s="321" t="s">
        <v>20</v>
      </c>
      <c r="O7" s="322"/>
      <c r="P7" s="322"/>
      <c r="Q7" s="323"/>
      <c r="R7" s="311"/>
      <c r="S7" s="325"/>
      <c r="T7" s="311"/>
    </row>
    <row r="8" spans="1:20" ht="219.75" customHeight="1">
      <c r="A8" s="336"/>
      <c r="B8" s="339"/>
      <c r="C8" s="313"/>
      <c r="D8" s="330"/>
      <c r="E8" s="330"/>
      <c r="F8" s="330"/>
      <c r="G8" s="344"/>
      <c r="H8" s="350"/>
      <c r="I8" s="332"/>
      <c r="J8" s="333"/>
      <c r="K8" s="348"/>
      <c r="L8" s="325"/>
      <c r="M8" s="311"/>
      <c r="N8" s="113" t="s">
        <v>21</v>
      </c>
      <c r="O8" s="29" t="s">
        <v>22</v>
      </c>
      <c r="P8" s="29" t="s">
        <v>23</v>
      </c>
      <c r="Q8" s="30" t="s">
        <v>24</v>
      </c>
      <c r="R8" s="311"/>
      <c r="S8" s="325"/>
      <c r="T8" s="311"/>
    </row>
    <row r="9" spans="1:33" s="163" customFormat="1" ht="19.5" customHeight="1" thickBot="1">
      <c r="A9" s="337"/>
      <c r="B9" s="340"/>
      <c r="C9" s="314"/>
      <c r="D9" s="331"/>
      <c r="E9" s="331"/>
      <c r="F9" s="331"/>
      <c r="G9" s="345"/>
      <c r="H9" s="210" t="s">
        <v>25</v>
      </c>
      <c r="I9" s="204" t="s">
        <v>25</v>
      </c>
      <c r="J9" s="205" t="s">
        <v>25</v>
      </c>
      <c r="K9" s="217" t="s">
        <v>26</v>
      </c>
      <c r="L9" s="326"/>
      <c r="M9" s="243" t="s">
        <v>27</v>
      </c>
      <c r="N9" s="229" t="s">
        <v>27</v>
      </c>
      <c r="O9" s="193" t="s">
        <v>27</v>
      </c>
      <c r="P9" s="193" t="s">
        <v>27</v>
      </c>
      <c r="Q9" s="205" t="s">
        <v>27</v>
      </c>
      <c r="R9" s="243" t="s">
        <v>28</v>
      </c>
      <c r="S9" s="238" t="s">
        <v>28</v>
      </c>
      <c r="T9" s="312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20" s="5" customFormat="1" ht="16.5" thickBot="1">
      <c r="A10" s="200">
        <v>1</v>
      </c>
      <c r="B10" s="101">
        <v>2</v>
      </c>
      <c r="C10" s="203">
        <v>3</v>
      </c>
      <c r="D10" s="194">
        <v>4</v>
      </c>
      <c r="E10" s="194">
        <v>5</v>
      </c>
      <c r="F10" s="194">
        <v>6</v>
      </c>
      <c r="G10" s="200">
        <v>7</v>
      </c>
      <c r="H10" s="211">
        <v>8</v>
      </c>
      <c r="I10" s="206">
        <v>9</v>
      </c>
      <c r="J10" s="207">
        <v>10</v>
      </c>
      <c r="K10" s="218">
        <v>11</v>
      </c>
      <c r="L10" s="16">
        <v>12</v>
      </c>
      <c r="M10" s="234">
        <v>13</v>
      </c>
      <c r="N10" s="203">
        <v>14</v>
      </c>
      <c r="O10" s="194">
        <v>15</v>
      </c>
      <c r="P10" s="194">
        <v>16</v>
      </c>
      <c r="Q10" s="207">
        <v>17</v>
      </c>
      <c r="R10" s="234">
        <v>18</v>
      </c>
      <c r="S10" s="16">
        <v>19</v>
      </c>
      <c r="T10" s="234">
        <v>20</v>
      </c>
    </row>
    <row r="11" spans="1:32" ht="16.5" customHeight="1" thickBot="1">
      <c r="A11" s="317" t="s">
        <v>29</v>
      </c>
      <c r="B11" s="318"/>
      <c r="C11" s="195"/>
      <c r="D11" s="195"/>
      <c r="E11" s="195"/>
      <c r="F11" s="195"/>
      <c r="G11" s="201"/>
      <c r="H11" s="212"/>
      <c r="I11" s="208"/>
      <c r="J11" s="197"/>
      <c r="K11" s="219"/>
      <c r="L11" s="226"/>
      <c r="M11" s="235"/>
      <c r="N11" s="230"/>
      <c r="O11" s="196"/>
      <c r="P11" s="196"/>
      <c r="Q11" s="232"/>
      <c r="R11" s="244"/>
      <c r="S11" s="239"/>
      <c r="T11" s="235"/>
      <c r="AF11" s="9"/>
    </row>
    <row r="12" spans="1:30" ht="25.5" customHeight="1">
      <c r="A12" s="224">
        <v>1</v>
      </c>
      <c r="B12" s="27" t="s">
        <v>32</v>
      </c>
      <c r="C12" s="225">
        <v>1958</v>
      </c>
      <c r="D12" s="198"/>
      <c r="E12" s="199" t="s">
        <v>31</v>
      </c>
      <c r="F12" s="198">
        <v>3</v>
      </c>
      <c r="G12" s="202">
        <v>3</v>
      </c>
      <c r="H12" s="213">
        <v>2507.7</v>
      </c>
      <c r="I12" s="209">
        <v>1809.3</v>
      </c>
      <c r="J12" s="61">
        <v>1204.6</v>
      </c>
      <c r="K12" s="220">
        <v>46</v>
      </c>
      <c r="L12" s="227" t="s">
        <v>89</v>
      </c>
      <c r="M12" s="245">
        <f>SUM('Реестр МКД по видам работ'!C11)</f>
        <v>5883443</v>
      </c>
      <c r="N12" s="231">
        <v>4190835</v>
      </c>
      <c r="O12" s="60">
        <v>1398436</v>
      </c>
      <c r="P12" s="60">
        <v>0</v>
      </c>
      <c r="Q12" s="61">
        <v>294172</v>
      </c>
      <c r="R12" s="245">
        <f>PRODUCT(M12/H12)</f>
        <v>2346.151054751366</v>
      </c>
      <c r="S12" s="240">
        <v>3714.36</v>
      </c>
      <c r="T12" s="236">
        <v>41244</v>
      </c>
      <c r="W12" s="302"/>
      <c r="X12" s="302"/>
      <c r="Y12" s="302"/>
      <c r="AC12" s="9"/>
      <c r="AD12" s="9"/>
    </row>
    <row r="13" spans="1:30" ht="25.5" customHeight="1">
      <c r="A13" s="6">
        <v>2</v>
      </c>
      <c r="B13" s="28" t="s">
        <v>33</v>
      </c>
      <c r="C13" s="13">
        <v>1964</v>
      </c>
      <c r="D13" s="15"/>
      <c r="E13" s="7" t="s">
        <v>30</v>
      </c>
      <c r="F13" s="15">
        <v>5</v>
      </c>
      <c r="G13" s="14">
        <v>4</v>
      </c>
      <c r="H13" s="214">
        <v>4621.6</v>
      </c>
      <c r="I13" s="49">
        <v>4237.9</v>
      </c>
      <c r="J13" s="50">
        <v>4207.9</v>
      </c>
      <c r="K13" s="221">
        <v>156</v>
      </c>
      <c r="L13" s="26" t="s">
        <v>89</v>
      </c>
      <c r="M13" s="48">
        <f>SUM('Реестр МКД по видам работ'!C12)</f>
        <v>5492756</v>
      </c>
      <c r="N13" s="51">
        <v>3912545</v>
      </c>
      <c r="O13" s="62">
        <v>1305573</v>
      </c>
      <c r="P13" s="62">
        <v>0</v>
      </c>
      <c r="Q13" s="50">
        <v>274638</v>
      </c>
      <c r="R13" s="48">
        <f>PRODUCT(M13/H13)</f>
        <v>1188.496624545612</v>
      </c>
      <c r="S13" s="47">
        <v>3714.36</v>
      </c>
      <c r="T13" s="162">
        <v>41244</v>
      </c>
      <c r="W13" s="302"/>
      <c r="X13" s="302"/>
      <c r="Y13" s="302"/>
      <c r="AC13" s="9"/>
      <c r="AD13" s="9"/>
    </row>
    <row r="14" spans="1:30" ht="25.5" customHeight="1">
      <c r="A14" s="6">
        <v>3</v>
      </c>
      <c r="B14" s="28" t="s">
        <v>34</v>
      </c>
      <c r="C14" s="13">
        <v>1964</v>
      </c>
      <c r="D14" s="15"/>
      <c r="E14" s="7" t="s">
        <v>30</v>
      </c>
      <c r="F14" s="15">
        <v>5</v>
      </c>
      <c r="G14" s="14">
        <v>4</v>
      </c>
      <c r="H14" s="214">
        <v>4494.7</v>
      </c>
      <c r="I14" s="49">
        <v>3595.76</v>
      </c>
      <c r="J14" s="50">
        <v>3595.76</v>
      </c>
      <c r="K14" s="221">
        <v>149</v>
      </c>
      <c r="L14" s="26" t="s">
        <v>89</v>
      </c>
      <c r="M14" s="48">
        <f>SUM('Реестр МКД по видам работ'!C13)</f>
        <v>5469884</v>
      </c>
      <c r="N14" s="51">
        <v>3896253</v>
      </c>
      <c r="O14" s="62">
        <v>1300137</v>
      </c>
      <c r="P14" s="62">
        <v>0</v>
      </c>
      <c r="Q14" s="50">
        <v>273494</v>
      </c>
      <c r="R14" s="48">
        <f>PRODUCT(M14/H14)</f>
        <v>1216.9630898613923</v>
      </c>
      <c r="S14" s="47">
        <v>3714.36</v>
      </c>
      <c r="T14" s="162">
        <v>41244</v>
      </c>
      <c r="W14" s="302"/>
      <c r="X14" s="302"/>
      <c r="Y14" s="302"/>
      <c r="AC14" s="9"/>
      <c r="AD14" s="9"/>
    </row>
    <row r="15" spans="1:30" ht="25.5" customHeight="1" thickBot="1">
      <c r="A15" s="188">
        <v>4</v>
      </c>
      <c r="B15" s="40" t="s">
        <v>35</v>
      </c>
      <c r="C15" s="39">
        <v>1964</v>
      </c>
      <c r="D15" s="38"/>
      <c r="E15" s="23" t="s">
        <v>31</v>
      </c>
      <c r="F15" s="38">
        <v>5</v>
      </c>
      <c r="G15" s="41">
        <v>4</v>
      </c>
      <c r="H15" s="215">
        <v>3423.4</v>
      </c>
      <c r="I15" s="75">
        <v>3182.4</v>
      </c>
      <c r="J15" s="64">
        <v>3109.7</v>
      </c>
      <c r="K15" s="222">
        <v>132</v>
      </c>
      <c r="L15" s="228" t="s">
        <v>89</v>
      </c>
      <c r="M15" s="246">
        <f>SUM('Реестр МКД по видам работ'!C14)</f>
        <v>5153917</v>
      </c>
      <c r="N15" s="77">
        <v>3671187</v>
      </c>
      <c r="O15" s="63">
        <v>1225034</v>
      </c>
      <c r="P15" s="63">
        <v>0</v>
      </c>
      <c r="Q15" s="64">
        <v>257696</v>
      </c>
      <c r="R15" s="246">
        <f>PRODUCT(M15/H15)</f>
        <v>1505.496582345037</v>
      </c>
      <c r="S15" s="241">
        <v>3714.36</v>
      </c>
      <c r="T15" s="237">
        <v>41244</v>
      </c>
      <c r="W15" s="302"/>
      <c r="X15" s="302"/>
      <c r="Y15" s="302"/>
      <c r="AC15" s="9"/>
      <c r="AD15" s="9"/>
    </row>
    <row r="16" spans="1:30" s="5" customFormat="1" ht="25.5" customHeight="1" thickBot="1">
      <c r="A16" s="319" t="s">
        <v>37</v>
      </c>
      <c r="B16" s="320"/>
      <c r="C16" s="65"/>
      <c r="D16" s="66"/>
      <c r="E16" s="66"/>
      <c r="F16" s="65"/>
      <c r="G16" s="67"/>
      <c r="H16" s="216">
        <f>SUM(H12:H15)</f>
        <v>15047.4</v>
      </c>
      <c r="I16" s="56">
        <f>SUM(I12:I15)</f>
        <v>12825.359999999999</v>
      </c>
      <c r="J16" s="57">
        <f>SUM(J12:J15)</f>
        <v>12117.96</v>
      </c>
      <c r="K16" s="223">
        <f>SUM(K12:K15)</f>
        <v>483</v>
      </c>
      <c r="L16" s="68" t="s">
        <v>104</v>
      </c>
      <c r="M16" s="55">
        <f>SUM(M12:M15)</f>
        <v>22000000</v>
      </c>
      <c r="N16" s="58">
        <f>SUM(N12:N15)</f>
        <v>15670820</v>
      </c>
      <c r="O16" s="76">
        <f>SUM(O12:O15)</f>
        <v>5229180</v>
      </c>
      <c r="P16" s="76">
        <f>SUM(P12:P15)</f>
        <v>0</v>
      </c>
      <c r="Q16" s="57">
        <f>SUM(Q12:Q15)</f>
        <v>1100000</v>
      </c>
      <c r="R16" s="55">
        <f>AVERAGE(R12:R15)</f>
        <v>1564.276837875852</v>
      </c>
      <c r="S16" s="242">
        <f>AVERAGE(S12:S15)</f>
        <v>3714.36</v>
      </c>
      <c r="T16" s="46" t="s">
        <v>104</v>
      </c>
      <c r="W16" s="301"/>
      <c r="X16" s="301"/>
      <c r="Y16" s="301"/>
      <c r="AC16" s="69"/>
      <c r="AD16" s="69"/>
    </row>
    <row r="17" spans="1:30" s="5" customFormat="1" ht="25.5" customHeight="1">
      <c r="A17" s="79"/>
      <c r="B17" s="79"/>
      <c r="C17" s="80"/>
      <c r="D17" s="81"/>
      <c r="E17" s="81"/>
      <c r="F17" s="80"/>
      <c r="G17" s="80"/>
      <c r="H17" s="82"/>
      <c r="I17" s="82"/>
      <c r="J17" s="82"/>
      <c r="K17" s="83"/>
      <c r="L17" s="84"/>
      <c r="M17" s="82"/>
      <c r="N17" s="82"/>
      <c r="O17" s="82"/>
      <c r="P17" s="82"/>
      <c r="Q17" s="82"/>
      <c r="R17" s="82"/>
      <c r="S17" s="82"/>
      <c r="T17" s="81"/>
      <c r="AC17" s="69"/>
      <c r="AD17" s="69"/>
    </row>
    <row r="18" spans="1:20" s="107" customFormat="1" ht="32.25" customHeight="1">
      <c r="A18" s="309" t="s">
        <v>85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</row>
    <row r="19" spans="1:20" s="107" customFormat="1" ht="15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67" customFormat="1" ht="21" customHeight="1" thickBot="1">
      <c r="A20" s="315" t="s">
        <v>79</v>
      </c>
      <c r="B20" s="315"/>
      <c r="C20" s="315"/>
      <c r="D20" s="315"/>
      <c r="E20" s="315"/>
      <c r="F20" s="164"/>
      <c r="G20" s="165"/>
      <c r="H20" s="165"/>
      <c r="I20" s="315" t="s">
        <v>87</v>
      </c>
      <c r="J20" s="315"/>
      <c r="K20" s="315"/>
      <c r="L20" s="165"/>
      <c r="M20" s="164"/>
      <c r="N20" s="165"/>
      <c r="O20" s="166"/>
      <c r="P20" s="166"/>
      <c r="Q20" s="304" t="s">
        <v>88</v>
      </c>
      <c r="R20" s="304"/>
      <c r="S20" s="164"/>
      <c r="T20" s="164"/>
    </row>
    <row r="21" spans="1:18" s="148" customFormat="1" ht="12.75" customHeight="1">
      <c r="A21" s="316" t="s">
        <v>80</v>
      </c>
      <c r="B21" s="316"/>
      <c r="C21" s="316"/>
      <c r="D21" s="316"/>
      <c r="E21" s="316"/>
      <c r="G21" s="153"/>
      <c r="H21" s="153"/>
      <c r="I21" s="316" t="s">
        <v>81</v>
      </c>
      <c r="J21" s="316"/>
      <c r="K21" s="316"/>
      <c r="L21" s="153"/>
      <c r="N21" s="153" t="s">
        <v>82</v>
      </c>
      <c r="O21" s="147"/>
      <c r="P21" s="147"/>
      <c r="Q21" s="305" t="s">
        <v>83</v>
      </c>
      <c r="R21" s="305"/>
    </row>
    <row r="22" spans="1:30" s="5" customFormat="1" ht="25.5" customHeight="1">
      <c r="A22" s="79"/>
      <c r="B22" s="79"/>
      <c r="C22" s="80"/>
      <c r="D22" s="81"/>
      <c r="E22" s="81"/>
      <c r="F22" s="80"/>
      <c r="G22" s="80"/>
      <c r="H22" s="82"/>
      <c r="I22" s="82"/>
      <c r="J22" s="82"/>
      <c r="K22" s="83"/>
      <c r="L22" s="84"/>
      <c r="M22" s="82"/>
      <c r="N22" s="82"/>
      <c r="O22" s="82"/>
      <c r="P22" s="82"/>
      <c r="Q22" s="82"/>
      <c r="R22" s="82"/>
      <c r="S22" s="82"/>
      <c r="T22" s="81"/>
      <c r="AC22" s="69"/>
      <c r="AD22" s="69"/>
    </row>
    <row r="23" spans="8:19" ht="14.25" customHeight="1">
      <c r="H23" s="74"/>
      <c r="I23" s="74"/>
      <c r="J23" s="74"/>
      <c r="K23" s="12"/>
      <c r="M23" s="74"/>
      <c r="N23" s="74"/>
      <c r="O23" s="74"/>
      <c r="P23" s="74"/>
      <c r="Q23" s="74"/>
      <c r="R23" s="74"/>
      <c r="S23" s="74"/>
    </row>
    <row r="24" ht="14.25" customHeight="1">
      <c r="X24" s="303"/>
    </row>
    <row r="25" ht="14.25" customHeight="1">
      <c r="X25" s="303"/>
    </row>
    <row r="26" spans="9:24" ht="14.25" customHeight="1">
      <c r="I26" s="74"/>
      <c r="X26" s="303"/>
    </row>
    <row r="27" spans="9:24" ht="14.25" customHeight="1">
      <c r="I27" s="74"/>
      <c r="X27" s="303"/>
    </row>
    <row r="28" spans="9:24" ht="15.75">
      <c r="I28" s="74"/>
      <c r="X28" s="303"/>
    </row>
    <row r="29" ht="15.75">
      <c r="I29" s="157"/>
    </row>
    <row r="30" ht="15.75">
      <c r="I30" s="74"/>
    </row>
    <row r="31" ht="15.75">
      <c r="I31" s="74"/>
    </row>
    <row r="32" ht="15.75">
      <c r="I32" s="74"/>
    </row>
    <row r="33" ht="15.75">
      <c r="I33" s="74"/>
    </row>
    <row r="34" ht="15.75">
      <c r="I34" s="74"/>
    </row>
    <row r="35" ht="15.75">
      <c r="I35" s="74"/>
    </row>
    <row r="36" ht="15.75">
      <c r="I36" s="74"/>
    </row>
  </sheetData>
  <sheetProtection selectLockedCells="1" selectUnlockedCells="1"/>
  <mergeCells count="33">
    <mergeCell ref="A4:S4"/>
    <mergeCell ref="A6:A9"/>
    <mergeCell ref="B6:B9"/>
    <mergeCell ref="C6:D6"/>
    <mergeCell ref="E6:E9"/>
    <mergeCell ref="F6:F9"/>
    <mergeCell ref="G6:G9"/>
    <mergeCell ref="I6:J6"/>
    <mergeCell ref="K6:K8"/>
    <mergeCell ref="H6:H8"/>
    <mergeCell ref="S6:S8"/>
    <mergeCell ref="L6:L9"/>
    <mergeCell ref="M6:Q6"/>
    <mergeCell ref="D7:D9"/>
    <mergeCell ref="I7:I8"/>
    <mergeCell ref="J7:J8"/>
    <mergeCell ref="M7:M8"/>
    <mergeCell ref="A11:B11"/>
    <mergeCell ref="A16:B16"/>
    <mergeCell ref="I20:K20"/>
    <mergeCell ref="I21:K21"/>
    <mergeCell ref="N7:Q7"/>
    <mergeCell ref="R6:R8"/>
    <mergeCell ref="Q20:R20"/>
    <mergeCell ref="Q21:R21"/>
    <mergeCell ref="Q1:T1"/>
    <mergeCell ref="Q2:T2"/>
    <mergeCell ref="Q3:T3"/>
    <mergeCell ref="A18:T18"/>
    <mergeCell ref="T6:T9"/>
    <mergeCell ref="C7:C9"/>
    <mergeCell ref="A20:E20"/>
    <mergeCell ref="A21:E21"/>
  </mergeCells>
  <printOptions horizontalCentered="1"/>
  <pageMargins left="0" right="0" top="0" bottom="0" header="0" footer="0"/>
  <pageSetup fitToHeight="0" fitToWidth="1" horizontalDpi="300" verticalDpi="300" orientation="landscape" paperSize="9" scale="6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PageLayoutView="0" workbookViewId="0" topLeftCell="A1">
      <selection activeCell="K2" sqref="K2:N2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15.00390625" style="96" customWidth="1"/>
    <col min="4" max="4" width="22.8515625" style="96" customWidth="1"/>
    <col min="5" max="7" width="9.140625" style="96" customWidth="1"/>
    <col min="8" max="9" width="10.140625" style="96" bestFit="1" customWidth="1"/>
    <col min="10" max="12" width="9.140625" style="96" customWidth="1"/>
    <col min="13" max="14" width="18.8515625" style="96" customWidth="1"/>
  </cols>
  <sheetData>
    <row r="1" spans="1:29" ht="15.75">
      <c r="A1" s="4"/>
      <c r="B1" s="4"/>
      <c r="C1" s="4"/>
      <c r="D1" s="4"/>
      <c r="E1" s="4"/>
      <c r="F1" s="4"/>
      <c r="G1" s="4"/>
      <c r="H1" s="4"/>
      <c r="I1" s="4"/>
      <c r="J1" s="4"/>
      <c r="K1" s="306" t="s">
        <v>86</v>
      </c>
      <c r="L1" s="306"/>
      <c r="M1" s="306"/>
      <c r="N1" s="306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07" t="s">
        <v>106</v>
      </c>
      <c r="L2" s="307"/>
      <c r="M2" s="307"/>
      <c r="N2" s="307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7" customFormat="1" ht="12.75">
      <c r="A3" s="33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s="17" customFormat="1" ht="12.75">
      <c r="A4" s="3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s="17" customFormat="1" ht="12.75">
      <c r="A5" s="33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s="17" customFormat="1" ht="12.75">
      <c r="A6" s="34"/>
      <c r="C6" s="86"/>
      <c r="D6" s="86"/>
      <c r="E6" s="86"/>
      <c r="F6" s="86"/>
      <c r="G6" s="86"/>
      <c r="H6" s="86"/>
      <c r="I6" s="86"/>
      <c r="J6" s="356"/>
      <c r="K6" s="356"/>
      <c r="L6" s="356"/>
      <c r="M6" s="356"/>
      <c r="N6" s="356"/>
    </row>
    <row r="7" spans="1:14" s="1" customFormat="1" ht="15.75">
      <c r="A7" s="35"/>
      <c r="B7" s="3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s="1" customFormat="1" ht="20.25" customHeight="1">
      <c r="A8" s="35"/>
      <c r="B8" s="36"/>
      <c r="C8" s="357" t="s">
        <v>38</v>
      </c>
      <c r="D8" s="357"/>
      <c r="E8" s="357"/>
      <c r="F8" s="357"/>
      <c r="G8" s="357"/>
      <c r="H8" s="357"/>
      <c r="I8" s="357"/>
      <c r="J8" s="357"/>
      <c r="K8" s="88"/>
      <c r="L8" s="88"/>
      <c r="M8" s="88"/>
      <c r="N8" s="88"/>
    </row>
    <row r="9" spans="1:14" s="1" customFormat="1" ht="20.25" customHeight="1">
      <c r="A9" s="35"/>
      <c r="B9" s="36"/>
      <c r="C9" s="357" t="s">
        <v>0</v>
      </c>
      <c r="D9" s="357"/>
      <c r="E9" s="357"/>
      <c r="F9" s="357"/>
      <c r="G9" s="357"/>
      <c r="H9" s="357"/>
      <c r="I9" s="357"/>
      <c r="J9" s="357"/>
      <c r="K9" s="88"/>
      <c r="L9" s="88"/>
      <c r="M9" s="88"/>
      <c r="N9" s="88"/>
    </row>
    <row r="10" spans="1:14" s="1" customFormat="1" ht="16.5" thickBot="1">
      <c r="A10" s="4"/>
      <c r="B10" s="3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1" customFormat="1" ht="70.5" customHeight="1" thickBot="1">
      <c r="A11" s="358" t="s">
        <v>2</v>
      </c>
      <c r="B11" s="361" t="s">
        <v>39</v>
      </c>
      <c r="C11" s="364" t="s">
        <v>8</v>
      </c>
      <c r="D11" s="366" t="s">
        <v>10</v>
      </c>
      <c r="E11" s="368" t="s">
        <v>40</v>
      </c>
      <c r="F11" s="369"/>
      <c r="G11" s="369"/>
      <c r="H11" s="369"/>
      <c r="I11" s="370"/>
      <c r="J11" s="368" t="s">
        <v>12</v>
      </c>
      <c r="K11" s="369"/>
      <c r="L11" s="369"/>
      <c r="M11" s="369"/>
      <c r="N11" s="370"/>
    </row>
    <row r="12" spans="1:14" s="1" customFormat="1" ht="43.5" customHeight="1">
      <c r="A12" s="359"/>
      <c r="B12" s="362"/>
      <c r="C12" s="365"/>
      <c r="D12" s="367"/>
      <c r="E12" s="138" t="s">
        <v>41</v>
      </c>
      <c r="F12" s="128" t="s">
        <v>42</v>
      </c>
      <c r="G12" s="128" t="s">
        <v>43</v>
      </c>
      <c r="H12" s="140" t="s">
        <v>44</v>
      </c>
      <c r="I12" s="141" t="s">
        <v>18</v>
      </c>
      <c r="J12" s="138" t="s">
        <v>41</v>
      </c>
      <c r="K12" s="128" t="s">
        <v>42</v>
      </c>
      <c r="L12" s="128" t="s">
        <v>43</v>
      </c>
      <c r="M12" s="140" t="s">
        <v>44</v>
      </c>
      <c r="N12" s="141" t="s">
        <v>18</v>
      </c>
    </row>
    <row r="13" spans="1:14" s="1" customFormat="1" ht="19.5" customHeight="1" thickBot="1">
      <c r="A13" s="360"/>
      <c r="B13" s="363"/>
      <c r="C13" s="132" t="s">
        <v>45</v>
      </c>
      <c r="D13" s="136" t="s">
        <v>26</v>
      </c>
      <c r="E13" s="139" t="s">
        <v>46</v>
      </c>
      <c r="F13" s="129" t="s">
        <v>46</v>
      </c>
      <c r="G13" s="129" t="s">
        <v>46</v>
      </c>
      <c r="H13" s="136" t="s">
        <v>46</v>
      </c>
      <c r="I13" s="142" t="s">
        <v>46</v>
      </c>
      <c r="J13" s="139" t="s">
        <v>27</v>
      </c>
      <c r="K13" s="129" t="s">
        <v>27</v>
      </c>
      <c r="L13" s="129" t="s">
        <v>27</v>
      </c>
      <c r="M13" s="136" t="s">
        <v>27</v>
      </c>
      <c r="N13" s="142" t="s">
        <v>27</v>
      </c>
    </row>
    <row r="14" spans="1:14" s="17" customFormat="1" ht="13.5" thickBot="1">
      <c r="A14" s="121">
        <v>1</v>
      </c>
      <c r="B14" s="130">
        <v>2</v>
      </c>
      <c r="C14" s="133">
        <v>3</v>
      </c>
      <c r="D14" s="123">
        <v>4</v>
      </c>
      <c r="E14" s="121">
        <v>5</v>
      </c>
      <c r="F14" s="122">
        <v>6</v>
      </c>
      <c r="G14" s="122">
        <v>7</v>
      </c>
      <c r="H14" s="123">
        <v>8</v>
      </c>
      <c r="I14" s="120">
        <v>9</v>
      </c>
      <c r="J14" s="121">
        <v>10</v>
      </c>
      <c r="K14" s="122">
        <v>11</v>
      </c>
      <c r="L14" s="122">
        <v>12</v>
      </c>
      <c r="M14" s="123">
        <v>13</v>
      </c>
      <c r="N14" s="120">
        <v>14</v>
      </c>
    </row>
    <row r="15" spans="1:14" s="105" customFormat="1" ht="15.75" customHeight="1" thickBot="1">
      <c r="A15" s="371" t="s">
        <v>47</v>
      </c>
      <c r="B15" s="372"/>
      <c r="C15" s="134">
        <v>15047.4</v>
      </c>
      <c r="D15" s="223">
        <v>483</v>
      </c>
      <c r="E15" s="124">
        <v>0</v>
      </c>
      <c r="F15" s="125">
        <v>0</v>
      </c>
      <c r="G15" s="125">
        <v>0</v>
      </c>
      <c r="H15" s="97">
        <v>4</v>
      </c>
      <c r="I15" s="98">
        <v>4</v>
      </c>
      <c r="J15" s="91">
        <v>0</v>
      </c>
      <c r="K15" s="92">
        <v>0</v>
      </c>
      <c r="L15" s="92">
        <v>0</v>
      </c>
      <c r="M15" s="89">
        <v>22000000</v>
      </c>
      <c r="N15" s="90">
        <f>SUM(J15:M15)</f>
        <v>22000000</v>
      </c>
    </row>
    <row r="16" spans="1:14" s="131" customFormat="1" ht="15.75" customHeight="1" thickBot="1">
      <c r="A16" s="354" t="s">
        <v>48</v>
      </c>
      <c r="B16" s="355"/>
      <c r="C16" s="135">
        <f>SUM(C15)</f>
        <v>15047.4</v>
      </c>
      <c r="D16" s="137">
        <f aca="true" t="shared" si="0" ref="D16:N16">SUM(D15)</f>
        <v>483</v>
      </c>
      <c r="E16" s="126">
        <f t="shared" si="0"/>
        <v>0</v>
      </c>
      <c r="F16" s="127">
        <f t="shared" si="0"/>
        <v>0</v>
      </c>
      <c r="G16" s="127">
        <f t="shared" si="0"/>
        <v>0</v>
      </c>
      <c r="H16" s="137">
        <f t="shared" si="0"/>
        <v>4</v>
      </c>
      <c r="I16" s="99">
        <f t="shared" si="0"/>
        <v>4</v>
      </c>
      <c r="J16" s="94">
        <f t="shared" si="0"/>
        <v>0</v>
      </c>
      <c r="K16" s="95">
        <f t="shared" si="0"/>
        <v>0</v>
      </c>
      <c r="L16" s="95">
        <f t="shared" si="0"/>
        <v>0</v>
      </c>
      <c r="M16" s="143">
        <f t="shared" si="0"/>
        <v>22000000</v>
      </c>
      <c r="N16" s="93">
        <f t="shared" si="0"/>
        <v>22000000</v>
      </c>
    </row>
    <row r="17" spans="8:9" ht="12.75">
      <c r="H17" s="100"/>
      <c r="I17" s="100"/>
    </row>
    <row r="18" spans="1:16" s="102" customFormat="1" ht="17.25" customHeight="1" thickBot="1">
      <c r="A18" s="353" t="s">
        <v>79</v>
      </c>
      <c r="B18" s="353"/>
      <c r="C18" s="353"/>
      <c r="D18" s="353"/>
      <c r="E18" s="353"/>
      <c r="F18" s="353" t="s">
        <v>87</v>
      </c>
      <c r="G18" s="353"/>
      <c r="H18" s="353"/>
      <c r="I18" s="353"/>
      <c r="J18" s="353"/>
      <c r="K18" s="353"/>
      <c r="L18" s="353"/>
      <c r="M18" s="351" t="s">
        <v>88</v>
      </c>
      <c r="N18" s="351"/>
      <c r="O18" s="106"/>
      <c r="P18" s="106"/>
    </row>
    <row r="19" spans="1:16" s="148" customFormat="1" ht="12.75" customHeight="1">
      <c r="A19" s="316" t="s">
        <v>80</v>
      </c>
      <c r="B19" s="316"/>
      <c r="C19" s="316"/>
      <c r="D19" s="316"/>
      <c r="E19" s="316" t="s">
        <v>81</v>
      </c>
      <c r="F19" s="316"/>
      <c r="G19" s="316"/>
      <c r="H19" s="316"/>
      <c r="I19" s="316" t="s">
        <v>82</v>
      </c>
      <c r="J19" s="316"/>
      <c r="K19" s="316"/>
      <c r="L19" s="316"/>
      <c r="M19" s="352" t="s">
        <v>83</v>
      </c>
      <c r="N19" s="352"/>
      <c r="O19" s="147"/>
      <c r="P19" s="147"/>
    </row>
  </sheetData>
  <sheetProtection/>
  <mergeCells count="21">
    <mergeCell ref="A15:B15"/>
    <mergeCell ref="I18:L18"/>
    <mergeCell ref="J6:N6"/>
    <mergeCell ref="C8:J8"/>
    <mergeCell ref="C9:J9"/>
    <mergeCell ref="A11:A13"/>
    <mergeCell ref="B11:B13"/>
    <mergeCell ref="C11:C12"/>
    <mergeCell ref="D11:D12"/>
    <mergeCell ref="E11:I11"/>
    <mergeCell ref="J11:N11"/>
    <mergeCell ref="I19:L19"/>
    <mergeCell ref="M18:N18"/>
    <mergeCell ref="M19:N19"/>
    <mergeCell ref="A19:D19"/>
    <mergeCell ref="E19:H19"/>
    <mergeCell ref="K1:N1"/>
    <mergeCell ref="K2:N2"/>
    <mergeCell ref="A18:E18"/>
    <mergeCell ref="F18:H18"/>
    <mergeCell ref="A16:B16"/>
  </mergeCells>
  <printOptions horizontalCentered="1"/>
  <pageMargins left="0" right="0" top="0" bottom="0" header="0" footer="0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PageLayoutView="0" workbookViewId="0" topLeftCell="A1">
      <selection activeCell="J2" sqref="J2:M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18.140625" style="0" customWidth="1"/>
    <col min="4" max="4" width="19.140625" style="0" customWidth="1"/>
    <col min="5" max="5" width="14.00390625" style="0" customWidth="1"/>
    <col min="6" max="6" width="15.28125" style="0" customWidth="1"/>
    <col min="7" max="10" width="8.140625" style="0" customWidth="1"/>
    <col min="11" max="11" width="12.8515625" style="0" customWidth="1"/>
    <col min="12" max="12" width="16.8515625" style="0" customWidth="1"/>
    <col min="13" max="13" width="17.140625" style="0" customWidth="1"/>
    <col min="14" max="14" width="11.7109375" style="0" customWidth="1"/>
    <col min="16" max="16" width="13.57421875" style="0" customWidth="1"/>
  </cols>
  <sheetData>
    <row r="1" spans="1:20" s="1" customFormat="1" ht="18.75">
      <c r="A1" s="4"/>
      <c r="B1" s="4"/>
      <c r="C1" s="4"/>
      <c r="D1" s="4"/>
      <c r="E1" s="4"/>
      <c r="F1" s="4"/>
      <c r="G1" s="4"/>
      <c r="H1" s="4"/>
      <c r="I1" s="4"/>
      <c r="J1" s="306" t="s">
        <v>108</v>
      </c>
      <c r="K1" s="306"/>
      <c r="L1" s="306"/>
      <c r="M1" s="306"/>
      <c r="N1" s="108"/>
      <c r="O1" s="4"/>
      <c r="P1" s="4"/>
      <c r="Q1" s="376"/>
      <c r="R1" s="376"/>
      <c r="S1" s="376"/>
      <c r="T1" s="376"/>
    </row>
    <row r="2" spans="1:20" s="1" customFormat="1" ht="42" customHeight="1">
      <c r="A2" s="4"/>
      <c r="B2" s="4"/>
      <c r="C2" s="4"/>
      <c r="D2" s="4"/>
      <c r="E2" s="4"/>
      <c r="F2" s="4"/>
      <c r="G2" s="4"/>
      <c r="H2" s="4"/>
      <c r="I2" s="4"/>
      <c r="J2" s="307" t="s">
        <v>106</v>
      </c>
      <c r="K2" s="307"/>
      <c r="L2" s="307"/>
      <c r="M2" s="307"/>
      <c r="N2" s="108"/>
      <c r="O2" s="4"/>
      <c r="P2" s="4"/>
      <c r="Q2" s="308"/>
      <c r="R2" s="308"/>
      <c r="S2" s="308"/>
      <c r="T2" s="308"/>
    </row>
    <row r="3" s="1" customFormat="1" ht="12.75">
      <c r="M3" s="33"/>
    </row>
    <row r="4" spans="1:14" s="1" customFormat="1" ht="18.75" customHeight="1">
      <c r="A4" s="334" t="s">
        <v>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44"/>
    </row>
    <row r="5" spans="1:14" s="1" customFormat="1" ht="13.5" thickBot="1">
      <c r="A5" s="103"/>
      <c r="B5" s="103"/>
      <c r="C5" s="103"/>
      <c r="D5" s="3"/>
      <c r="E5" s="3"/>
      <c r="F5" s="3"/>
      <c r="G5" s="3"/>
      <c r="H5" s="3"/>
      <c r="I5" s="3"/>
      <c r="J5" s="3"/>
      <c r="K5" s="3"/>
      <c r="L5" s="3"/>
      <c r="M5" s="3"/>
      <c r="N5" s="44"/>
    </row>
    <row r="6" spans="1:14" s="1" customFormat="1" ht="46.5" customHeight="1">
      <c r="A6" s="377" t="s">
        <v>50</v>
      </c>
      <c r="B6" s="380" t="s">
        <v>3</v>
      </c>
      <c r="C6" s="380" t="s">
        <v>51</v>
      </c>
      <c r="D6" s="383" t="s">
        <v>52</v>
      </c>
      <c r="E6" s="385" t="s">
        <v>36</v>
      </c>
      <c r="F6" s="386"/>
      <c r="G6" s="389" t="s">
        <v>53</v>
      </c>
      <c r="H6" s="390"/>
      <c r="I6" s="385" t="s">
        <v>54</v>
      </c>
      <c r="J6" s="386"/>
      <c r="K6" s="389" t="s">
        <v>55</v>
      </c>
      <c r="L6" s="390"/>
      <c r="M6" s="380" t="s">
        <v>56</v>
      </c>
      <c r="N6" s="44"/>
    </row>
    <row r="7" spans="1:14" s="1" customFormat="1" ht="34.5" customHeight="1">
      <c r="A7" s="378"/>
      <c r="B7" s="381"/>
      <c r="C7" s="381"/>
      <c r="D7" s="384"/>
      <c r="E7" s="387"/>
      <c r="F7" s="388"/>
      <c r="G7" s="391"/>
      <c r="H7" s="392"/>
      <c r="I7" s="387"/>
      <c r="J7" s="388"/>
      <c r="K7" s="391"/>
      <c r="L7" s="392"/>
      <c r="M7" s="381"/>
      <c r="N7" s="44"/>
    </row>
    <row r="8" spans="1:14" s="1" customFormat="1" ht="16.5" thickBot="1">
      <c r="A8" s="379"/>
      <c r="B8" s="382"/>
      <c r="C8" s="189" t="s">
        <v>27</v>
      </c>
      <c r="D8" s="255" t="s">
        <v>27</v>
      </c>
      <c r="E8" s="59" t="s">
        <v>45</v>
      </c>
      <c r="F8" s="169" t="s">
        <v>27</v>
      </c>
      <c r="G8" s="173" t="s">
        <v>46</v>
      </c>
      <c r="H8" s="259" t="s">
        <v>27</v>
      </c>
      <c r="I8" s="59" t="s">
        <v>45</v>
      </c>
      <c r="J8" s="169" t="s">
        <v>27</v>
      </c>
      <c r="K8" s="173" t="s">
        <v>45</v>
      </c>
      <c r="L8" s="259" t="s">
        <v>27</v>
      </c>
      <c r="M8" s="189" t="s">
        <v>27</v>
      </c>
      <c r="N8" s="44"/>
    </row>
    <row r="9" spans="1:14" s="105" customFormat="1" ht="13.5" thickBot="1">
      <c r="A9" s="261">
        <v>1</v>
      </c>
      <c r="B9" s="262">
        <v>2</v>
      </c>
      <c r="C9" s="253">
        <v>3</v>
      </c>
      <c r="D9" s="114">
        <v>4</v>
      </c>
      <c r="E9" s="248">
        <v>5</v>
      </c>
      <c r="F9" s="249">
        <v>6</v>
      </c>
      <c r="G9" s="251">
        <v>7</v>
      </c>
      <c r="H9" s="250">
        <v>8</v>
      </c>
      <c r="I9" s="248">
        <v>9</v>
      </c>
      <c r="J9" s="249">
        <v>10</v>
      </c>
      <c r="K9" s="251">
        <v>11</v>
      </c>
      <c r="L9" s="250">
        <v>12</v>
      </c>
      <c r="M9" s="253">
        <v>13</v>
      </c>
      <c r="N9" s="104"/>
    </row>
    <row r="10" spans="1:14" s="1" customFormat="1" ht="15.75" customHeight="1" thickBot="1">
      <c r="A10" s="393" t="s">
        <v>48</v>
      </c>
      <c r="B10" s="394"/>
      <c r="C10" s="254"/>
      <c r="D10" s="256"/>
      <c r="E10" s="258"/>
      <c r="F10" s="247"/>
      <c r="G10" s="252"/>
      <c r="H10" s="260"/>
      <c r="I10" s="258"/>
      <c r="J10" s="247"/>
      <c r="K10" s="252"/>
      <c r="L10" s="260"/>
      <c r="M10" s="254"/>
      <c r="N10" s="44"/>
    </row>
    <row r="11" spans="1:14" s="1" customFormat="1" ht="15.75">
      <c r="A11" s="224">
        <v>1</v>
      </c>
      <c r="B11" s="27" t="s">
        <v>32</v>
      </c>
      <c r="C11" s="245">
        <f>SUM(D11+F11+H11+J11+L11+M11)</f>
        <v>5883443</v>
      </c>
      <c r="D11" s="240">
        <v>1593287</v>
      </c>
      <c r="E11" s="209">
        <v>1048</v>
      </c>
      <c r="F11" s="61">
        <v>2382539</v>
      </c>
      <c r="G11" s="231">
        <v>0</v>
      </c>
      <c r="H11" s="233">
        <v>0</v>
      </c>
      <c r="I11" s="209">
        <v>0</v>
      </c>
      <c r="J11" s="61">
        <v>0</v>
      </c>
      <c r="K11" s="231">
        <v>1500</v>
      </c>
      <c r="L11" s="233">
        <v>1907617</v>
      </c>
      <c r="M11" s="245">
        <v>0</v>
      </c>
      <c r="N11" s="44"/>
    </row>
    <row r="12" spans="1:15" s="1" customFormat="1" ht="15.75">
      <c r="A12" s="6">
        <v>2</v>
      </c>
      <c r="B12" s="28" t="s">
        <v>33</v>
      </c>
      <c r="C12" s="48">
        <f>SUM(D12+F12+H12+J12+L12+M12)</f>
        <v>5492756</v>
      </c>
      <c r="D12" s="257">
        <v>2413132</v>
      </c>
      <c r="E12" s="53">
        <v>913</v>
      </c>
      <c r="F12" s="54">
        <v>1040343</v>
      </c>
      <c r="G12" s="51">
        <v>0</v>
      </c>
      <c r="H12" s="52">
        <v>0</v>
      </c>
      <c r="I12" s="49">
        <v>0</v>
      </c>
      <c r="J12" s="50">
        <v>0</v>
      </c>
      <c r="K12" s="51">
        <v>688.5</v>
      </c>
      <c r="L12" s="52">
        <v>2039281</v>
      </c>
      <c r="M12" s="48">
        <v>0</v>
      </c>
      <c r="N12" s="11"/>
      <c r="O12" s="44"/>
    </row>
    <row r="13" spans="1:15" s="1" customFormat="1" ht="15.75">
      <c r="A13" s="6">
        <v>3</v>
      </c>
      <c r="B13" s="28" t="s">
        <v>34</v>
      </c>
      <c r="C13" s="48">
        <f>SUM(D13+F13+H13+J13+L13+M13)</f>
        <v>5469884</v>
      </c>
      <c r="D13" s="257">
        <v>2413132</v>
      </c>
      <c r="E13" s="53">
        <v>913</v>
      </c>
      <c r="F13" s="54">
        <v>1123175</v>
      </c>
      <c r="G13" s="51">
        <v>0</v>
      </c>
      <c r="H13" s="52">
        <v>0</v>
      </c>
      <c r="I13" s="49">
        <v>0</v>
      </c>
      <c r="J13" s="50">
        <v>0</v>
      </c>
      <c r="K13" s="51">
        <v>703</v>
      </c>
      <c r="L13" s="52">
        <v>1933577</v>
      </c>
      <c r="M13" s="48">
        <v>0</v>
      </c>
      <c r="N13" s="11"/>
      <c r="O13" s="44"/>
    </row>
    <row r="14" spans="1:14" s="1" customFormat="1" ht="16.5" thickBot="1">
      <c r="A14" s="188">
        <v>4</v>
      </c>
      <c r="B14" s="40" t="s">
        <v>35</v>
      </c>
      <c r="C14" s="246">
        <f>SUM(D14+F14+H14+J14+L14+M14)</f>
        <v>5153917</v>
      </c>
      <c r="D14" s="241">
        <v>2246643</v>
      </c>
      <c r="E14" s="75">
        <v>947</v>
      </c>
      <c r="F14" s="64">
        <v>1811394</v>
      </c>
      <c r="G14" s="77">
        <v>0</v>
      </c>
      <c r="H14" s="78">
        <v>0</v>
      </c>
      <c r="I14" s="75">
        <v>0</v>
      </c>
      <c r="J14" s="64">
        <v>0</v>
      </c>
      <c r="K14" s="77">
        <v>723</v>
      </c>
      <c r="L14" s="78">
        <v>1095880</v>
      </c>
      <c r="M14" s="246">
        <v>0</v>
      </c>
      <c r="N14" s="11"/>
    </row>
    <row r="15" spans="1:14" s="36" customFormat="1" ht="16.5" customHeight="1" thickBot="1">
      <c r="A15" s="395" t="s">
        <v>57</v>
      </c>
      <c r="B15" s="396"/>
      <c r="C15" s="116">
        <f aca="true" t="shared" si="0" ref="C15:M15">SUM(C11:C14)</f>
        <v>22000000</v>
      </c>
      <c r="D15" s="160">
        <f t="shared" si="0"/>
        <v>8666194</v>
      </c>
      <c r="E15" s="117">
        <f t="shared" si="0"/>
        <v>3821</v>
      </c>
      <c r="F15" s="118">
        <f t="shared" si="0"/>
        <v>6357451</v>
      </c>
      <c r="G15" s="119">
        <f t="shared" si="0"/>
        <v>0</v>
      </c>
      <c r="H15" s="115">
        <f t="shared" si="0"/>
        <v>0</v>
      </c>
      <c r="I15" s="117">
        <f t="shared" si="0"/>
        <v>0</v>
      </c>
      <c r="J15" s="118">
        <f t="shared" si="0"/>
        <v>0</v>
      </c>
      <c r="K15" s="119">
        <f t="shared" si="0"/>
        <v>3614.5</v>
      </c>
      <c r="L15" s="115">
        <f t="shared" si="0"/>
        <v>6976355</v>
      </c>
      <c r="M15" s="116">
        <f t="shared" si="0"/>
        <v>0</v>
      </c>
      <c r="N15" s="45"/>
    </row>
    <row r="16" s="1" customFormat="1" ht="12.75"/>
    <row r="17" spans="1:30" s="5" customFormat="1" ht="25.5" customHeight="1">
      <c r="A17" s="79"/>
      <c r="B17" s="79"/>
      <c r="C17" s="80"/>
      <c r="D17" s="81"/>
      <c r="E17" s="81"/>
      <c r="F17" s="80"/>
      <c r="G17" s="80"/>
      <c r="H17" s="82"/>
      <c r="I17" s="82"/>
      <c r="J17" s="82"/>
      <c r="K17" s="83"/>
      <c r="L17" s="84"/>
      <c r="M17" s="82"/>
      <c r="N17" s="82"/>
      <c r="O17" s="82"/>
      <c r="P17" s="82"/>
      <c r="Q17" s="82"/>
      <c r="R17" s="82"/>
      <c r="S17" s="82"/>
      <c r="T17" s="81"/>
      <c r="AC17" s="69"/>
      <c r="AD17" s="69"/>
    </row>
    <row r="18" spans="1:19" s="102" customFormat="1" ht="17.25" customHeight="1" thickBot="1">
      <c r="A18" s="353" t="s">
        <v>79</v>
      </c>
      <c r="B18" s="353"/>
      <c r="C18" s="353"/>
      <c r="D18" s="353"/>
      <c r="E18" s="353"/>
      <c r="F18" s="353" t="s">
        <v>87</v>
      </c>
      <c r="G18" s="353"/>
      <c r="H18" s="85"/>
      <c r="I18" s="375"/>
      <c r="J18" s="375"/>
      <c r="K18" s="85"/>
      <c r="L18" s="351" t="s">
        <v>88</v>
      </c>
      <c r="M18" s="351"/>
      <c r="N18" s="106"/>
      <c r="O18" s="106"/>
      <c r="P18" s="106"/>
      <c r="Q18" s="150"/>
      <c r="R18" s="150"/>
      <c r="S18" s="150"/>
    </row>
    <row r="19" spans="1:19" s="148" customFormat="1" ht="12.75" customHeight="1">
      <c r="A19" s="316" t="s">
        <v>80</v>
      </c>
      <c r="B19" s="316"/>
      <c r="C19" s="316"/>
      <c r="D19" s="316"/>
      <c r="F19" s="397" t="s">
        <v>81</v>
      </c>
      <c r="G19" s="397"/>
      <c r="H19" s="152"/>
      <c r="I19" s="374" t="s">
        <v>82</v>
      </c>
      <c r="J19" s="374"/>
      <c r="K19" s="152"/>
      <c r="L19" s="373" t="s">
        <v>83</v>
      </c>
      <c r="M19" s="373"/>
      <c r="N19" s="147"/>
      <c r="O19" s="147"/>
      <c r="P19" s="147"/>
      <c r="Q19" s="151"/>
      <c r="R19" s="151"/>
      <c r="S19" s="151"/>
    </row>
    <row r="20" s="1" customFormat="1" ht="12.75"/>
    <row r="21" s="1" customFormat="1" ht="12.75"/>
    <row r="22" s="1" customFormat="1" ht="12.75"/>
    <row r="23" s="1" customFormat="1" ht="12.75"/>
    <row r="24" s="1" customFormat="1" ht="12.75">
      <c r="D24" s="159"/>
    </row>
    <row r="25" spans="4:6" s="1" customFormat="1" ht="15.75">
      <c r="D25" s="74"/>
      <c r="E25" s="4"/>
      <c r="F25" s="4"/>
    </row>
    <row r="26" spans="3:6" s="1" customFormat="1" ht="15.75">
      <c r="C26" s="158"/>
      <c r="D26" s="74"/>
      <c r="E26" s="4"/>
      <c r="F26" s="4"/>
    </row>
    <row r="27" spans="3:6" s="1" customFormat="1" ht="15.75">
      <c r="C27" s="159"/>
      <c r="D27" s="74"/>
      <c r="E27" s="4"/>
      <c r="F27" s="4"/>
    </row>
    <row r="28" spans="3:6" s="1" customFormat="1" ht="15.75">
      <c r="C28" s="158"/>
      <c r="D28" s="157"/>
      <c r="E28" s="4"/>
      <c r="F28" s="4"/>
    </row>
    <row r="29" spans="4:6" s="1" customFormat="1" ht="15.75">
      <c r="D29" s="74"/>
      <c r="E29" s="4"/>
      <c r="F29" s="4"/>
    </row>
    <row r="30" spans="4:6" s="1" customFormat="1" ht="15.75">
      <c r="D30" s="74"/>
      <c r="E30" s="4"/>
      <c r="F30" s="4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</sheetData>
  <sheetProtection selectLockedCells="1" selectUnlockedCells="1"/>
  <mergeCells count="24">
    <mergeCell ref="I6:J7"/>
    <mergeCell ref="K6:L7"/>
    <mergeCell ref="M6:M7"/>
    <mergeCell ref="A10:B10"/>
    <mergeCell ref="A15:B15"/>
    <mergeCell ref="F18:G18"/>
    <mergeCell ref="L18:M18"/>
    <mergeCell ref="B6:B8"/>
    <mergeCell ref="C6:C7"/>
    <mergeCell ref="D6:D7"/>
    <mergeCell ref="E6:F7"/>
    <mergeCell ref="G6:H7"/>
    <mergeCell ref="A19:D19"/>
    <mergeCell ref="F19:G19"/>
    <mergeCell ref="L19:M19"/>
    <mergeCell ref="I19:J19"/>
    <mergeCell ref="A18:E18"/>
    <mergeCell ref="I18:J18"/>
    <mergeCell ref="J1:M1"/>
    <mergeCell ref="Q1:T1"/>
    <mergeCell ref="J2:M2"/>
    <mergeCell ref="Q2:T2"/>
    <mergeCell ref="A4:M4"/>
    <mergeCell ref="A6:A8"/>
  </mergeCells>
  <printOptions horizontalCentered="1"/>
  <pageMargins left="0" right="0" top="0" bottom="0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6.57421875" style="0" customWidth="1"/>
    <col min="2" max="2" width="26.8515625" style="0" customWidth="1"/>
    <col min="3" max="3" width="13.8515625" style="0" customWidth="1"/>
    <col min="4" max="4" width="27.421875" style="0" customWidth="1"/>
    <col min="5" max="5" width="17.57421875" style="0" customWidth="1"/>
    <col min="6" max="6" width="19.57421875" style="0" customWidth="1"/>
    <col min="7" max="7" width="18.140625" style="0" customWidth="1"/>
    <col min="8" max="8" width="10.140625" style="0" customWidth="1"/>
    <col min="9" max="9" width="12.8515625" style="0" customWidth="1"/>
    <col min="10" max="10" width="8.421875" style="0" customWidth="1"/>
    <col min="11" max="11" width="11.8515625" style="0" customWidth="1"/>
  </cols>
  <sheetData>
    <row r="1" spans="1:20" s="1" customFormat="1" ht="22.5" customHeight="1">
      <c r="A1" s="4"/>
      <c r="B1" s="4"/>
      <c r="C1" s="4"/>
      <c r="D1" s="4"/>
      <c r="E1" s="4"/>
      <c r="F1" s="4"/>
      <c r="G1" s="306" t="s">
        <v>107</v>
      </c>
      <c r="H1" s="306"/>
      <c r="I1" s="306"/>
      <c r="J1" s="306"/>
      <c r="K1" s="306"/>
      <c r="L1" s="108"/>
      <c r="M1" s="108"/>
      <c r="N1" s="108"/>
      <c r="O1" s="4"/>
      <c r="P1" s="4"/>
      <c r="Q1" s="376"/>
      <c r="R1" s="376"/>
      <c r="S1" s="376"/>
      <c r="T1" s="376"/>
    </row>
    <row r="2" spans="1:11" s="1" customFormat="1" ht="39.75" customHeight="1">
      <c r="A2" s="300"/>
      <c r="G2" s="307" t="s">
        <v>106</v>
      </c>
      <c r="H2" s="307"/>
      <c r="I2" s="307"/>
      <c r="J2" s="307"/>
      <c r="K2" s="307"/>
    </row>
    <row r="3" ht="12.75">
      <c r="A3" s="2"/>
    </row>
    <row r="4" spans="1:11" ht="19.5" customHeight="1" thickBot="1">
      <c r="A4" s="403" t="s">
        <v>58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s="1" customFormat="1" ht="36.75" customHeight="1">
      <c r="A5" s="377" t="s">
        <v>2</v>
      </c>
      <c r="B5" s="380" t="s">
        <v>3</v>
      </c>
      <c r="C5" s="385" t="s">
        <v>59</v>
      </c>
      <c r="D5" s="386"/>
      <c r="E5" s="385" t="s">
        <v>60</v>
      </c>
      <c r="F5" s="400"/>
      <c r="G5" s="386"/>
      <c r="H5" s="385" t="s">
        <v>61</v>
      </c>
      <c r="I5" s="386"/>
      <c r="J5" s="389" t="s">
        <v>62</v>
      </c>
      <c r="K5" s="386"/>
    </row>
    <row r="6" spans="1:11" s="1" customFormat="1" ht="144.75" customHeight="1">
      <c r="A6" s="378"/>
      <c r="B6" s="381"/>
      <c r="C6" s="387" t="s">
        <v>63</v>
      </c>
      <c r="D6" s="388" t="s">
        <v>64</v>
      </c>
      <c r="E6" s="32" t="s">
        <v>65</v>
      </c>
      <c r="F6" s="22" t="s">
        <v>66</v>
      </c>
      <c r="G6" s="31" t="s">
        <v>66</v>
      </c>
      <c r="H6" s="387" t="s">
        <v>67</v>
      </c>
      <c r="I6" s="388" t="s">
        <v>68</v>
      </c>
      <c r="J6" s="391" t="s">
        <v>69</v>
      </c>
      <c r="K6" s="388" t="s">
        <v>70</v>
      </c>
    </row>
    <row r="7" spans="1:11" s="1" customFormat="1" ht="16.5" customHeight="1" thickBot="1">
      <c r="A7" s="379"/>
      <c r="B7" s="382"/>
      <c r="C7" s="398"/>
      <c r="D7" s="399"/>
      <c r="E7" s="59" t="s">
        <v>45</v>
      </c>
      <c r="F7" s="168" t="s">
        <v>45</v>
      </c>
      <c r="G7" s="169" t="s">
        <v>71</v>
      </c>
      <c r="H7" s="398"/>
      <c r="I7" s="399"/>
      <c r="J7" s="402"/>
      <c r="K7" s="399"/>
    </row>
    <row r="8" spans="1:11" s="73" customFormat="1" ht="13.5" thickBot="1">
      <c r="A8" s="192">
        <v>1</v>
      </c>
      <c r="B8" s="190">
        <v>2</v>
      </c>
      <c r="C8" s="176">
        <v>3</v>
      </c>
      <c r="D8" s="177">
        <v>4</v>
      </c>
      <c r="E8" s="176">
        <v>5</v>
      </c>
      <c r="F8" s="170">
        <v>6</v>
      </c>
      <c r="G8" s="177">
        <v>7</v>
      </c>
      <c r="H8" s="176">
        <v>8</v>
      </c>
      <c r="I8" s="177">
        <v>9</v>
      </c>
      <c r="J8" s="174">
        <v>10</v>
      </c>
      <c r="K8" s="177">
        <v>11</v>
      </c>
    </row>
    <row r="9" spans="1:11" s="1" customFormat="1" ht="16.5" thickBot="1">
      <c r="A9" s="187" t="s">
        <v>47</v>
      </c>
      <c r="B9" s="191"/>
      <c r="C9" s="178"/>
      <c r="D9" s="172"/>
      <c r="E9" s="178"/>
      <c r="F9" s="171"/>
      <c r="G9" s="172"/>
      <c r="H9" s="178"/>
      <c r="I9" s="172"/>
      <c r="J9" s="175"/>
      <c r="K9" s="172"/>
    </row>
    <row r="10" spans="1:11" s="1" customFormat="1" ht="27" customHeight="1">
      <c r="A10" s="42">
        <v>1</v>
      </c>
      <c r="B10" s="43" t="s">
        <v>32</v>
      </c>
      <c r="C10" s="18" t="s">
        <v>73</v>
      </c>
      <c r="D10" s="19" t="s">
        <v>75</v>
      </c>
      <c r="E10" s="181">
        <v>2507.7</v>
      </c>
      <c r="F10" s="37">
        <f>E10*G10</f>
        <v>2507.7</v>
      </c>
      <c r="G10" s="182">
        <v>1</v>
      </c>
      <c r="H10" s="18" t="s">
        <v>78</v>
      </c>
      <c r="I10" s="185">
        <v>40210</v>
      </c>
      <c r="J10" s="161"/>
      <c r="K10" s="19"/>
    </row>
    <row r="11" spans="1:11" s="1" customFormat="1" ht="27" customHeight="1">
      <c r="A11" s="6">
        <v>2</v>
      </c>
      <c r="B11" s="28" t="s">
        <v>33</v>
      </c>
      <c r="C11" s="10" t="s">
        <v>74</v>
      </c>
      <c r="D11" s="20" t="s">
        <v>76</v>
      </c>
      <c r="E11" s="8">
        <v>4621.6</v>
      </c>
      <c r="F11" s="7">
        <f>E11*G11</f>
        <v>3142.6880000000006</v>
      </c>
      <c r="G11" s="70">
        <v>0.68</v>
      </c>
      <c r="H11" s="10" t="s">
        <v>78</v>
      </c>
      <c r="I11" s="71">
        <v>39932</v>
      </c>
      <c r="J11" s="21"/>
      <c r="K11" s="20"/>
    </row>
    <row r="12" spans="1:11" s="1" customFormat="1" ht="27" customHeight="1">
      <c r="A12" s="6">
        <v>3</v>
      </c>
      <c r="B12" s="28" t="s">
        <v>34</v>
      </c>
      <c r="C12" s="10" t="s">
        <v>74</v>
      </c>
      <c r="D12" s="20" t="s">
        <v>76</v>
      </c>
      <c r="E12" s="8">
        <v>4494.7</v>
      </c>
      <c r="F12" s="7">
        <f>E12*G12</f>
        <v>3056.396</v>
      </c>
      <c r="G12" s="70">
        <v>0.68</v>
      </c>
      <c r="H12" s="10" t="s">
        <v>78</v>
      </c>
      <c r="I12" s="71">
        <v>39932</v>
      </c>
      <c r="J12" s="21"/>
      <c r="K12" s="20"/>
    </row>
    <row r="13" spans="1:11" s="1" customFormat="1" ht="27" customHeight="1" thickBot="1">
      <c r="A13" s="188">
        <v>4</v>
      </c>
      <c r="B13" s="40" t="s">
        <v>35</v>
      </c>
      <c r="C13" s="179" t="s">
        <v>72</v>
      </c>
      <c r="D13" s="72" t="s">
        <v>77</v>
      </c>
      <c r="E13" s="183">
        <v>3423.4</v>
      </c>
      <c r="F13" s="23">
        <f>PRODUCT(E13*G13)</f>
        <v>2697.6392</v>
      </c>
      <c r="G13" s="184">
        <v>0.788</v>
      </c>
      <c r="H13" s="179" t="s">
        <v>78</v>
      </c>
      <c r="I13" s="186">
        <v>39877</v>
      </c>
      <c r="J13" s="180"/>
      <c r="K13" s="72"/>
    </row>
    <row r="14" s="1" customFormat="1" ht="12.75"/>
    <row r="15" s="1" customFormat="1" ht="12.75"/>
    <row r="16" s="1" customFormat="1" ht="12.75"/>
    <row r="17" spans="1:19" s="111" customFormat="1" ht="17.25" customHeight="1" thickBot="1">
      <c r="A17" s="353" t="s">
        <v>79</v>
      </c>
      <c r="B17" s="353"/>
      <c r="C17" s="353"/>
      <c r="D17" s="353"/>
      <c r="E17" s="353" t="s">
        <v>87</v>
      </c>
      <c r="F17" s="353"/>
      <c r="G17" s="109"/>
      <c r="H17" s="109"/>
      <c r="I17" s="110" t="s">
        <v>88</v>
      </c>
      <c r="J17" s="109"/>
      <c r="K17" s="109"/>
      <c r="M17" s="155"/>
      <c r="N17" s="155"/>
      <c r="O17" s="155"/>
      <c r="P17" s="155"/>
      <c r="Q17" s="156"/>
      <c r="R17" s="156"/>
      <c r="S17" s="156"/>
    </row>
    <row r="18" spans="1:19" s="154" customFormat="1" ht="12.75" customHeight="1">
      <c r="A18" s="401" t="s">
        <v>80</v>
      </c>
      <c r="B18" s="401"/>
      <c r="C18" s="401"/>
      <c r="D18" s="145"/>
      <c r="E18" s="316" t="s">
        <v>81</v>
      </c>
      <c r="F18" s="316"/>
      <c r="G18" s="145" t="s">
        <v>82</v>
      </c>
      <c r="H18" s="145"/>
      <c r="I18" s="149" t="s">
        <v>83</v>
      </c>
      <c r="J18" s="145"/>
      <c r="K18" s="145"/>
      <c r="M18" s="149"/>
      <c r="N18" s="149"/>
      <c r="O18" s="149"/>
      <c r="P18" s="149"/>
      <c r="Q18" s="149"/>
      <c r="R18" s="149"/>
      <c r="S18" s="149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electLockedCells="1" selectUnlockedCells="1"/>
  <mergeCells count="20">
    <mergeCell ref="A18:C18"/>
    <mergeCell ref="E17:F17"/>
    <mergeCell ref="E18:F18"/>
    <mergeCell ref="A17:D17"/>
    <mergeCell ref="J5:K5"/>
    <mergeCell ref="G1:K1"/>
    <mergeCell ref="G2:K2"/>
    <mergeCell ref="H6:H7"/>
    <mergeCell ref="I6:I7"/>
    <mergeCell ref="J6:J7"/>
    <mergeCell ref="Q1:T1"/>
    <mergeCell ref="C6:C7"/>
    <mergeCell ref="D6:D7"/>
    <mergeCell ref="C5:D5"/>
    <mergeCell ref="E5:G5"/>
    <mergeCell ref="H5:I5"/>
    <mergeCell ref="K6:K7"/>
    <mergeCell ref="A4:K4"/>
    <mergeCell ref="A5:A7"/>
    <mergeCell ref="B5:B7"/>
  </mergeCells>
  <printOptions horizontalCentered="1"/>
  <pageMargins left="0" right="0" top="0" bottom="0" header="0" footer="0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I2" sqref="I2:L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7109375" style="0" customWidth="1"/>
    <col min="4" max="11" width="10.8515625" style="0" customWidth="1"/>
    <col min="12" max="12" width="23.140625" style="0" customWidth="1"/>
    <col min="16" max="16" width="13.28125" style="0" customWidth="1"/>
  </cols>
  <sheetData>
    <row r="1" spans="7:12" ht="12.75">
      <c r="G1" s="263"/>
      <c r="H1" s="263"/>
      <c r="I1" s="306" t="s">
        <v>90</v>
      </c>
      <c r="J1" s="306"/>
      <c r="K1" s="306"/>
      <c r="L1" s="306"/>
    </row>
    <row r="2" spans="7:12" ht="38.25" customHeight="1">
      <c r="G2" s="263"/>
      <c r="H2" s="263"/>
      <c r="I2" s="307" t="s">
        <v>106</v>
      </c>
      <c r="J2" s="307"/>
      <c r="K2" s="307"/>
      <c r="L2" s="307"/>
    </row>
    <row r="3" spans="7:12" ht="12.75">
      <c r="G3" s="405"/>
      <c r="H3" s="405"/>
      <c r="I3" s="405"/>
      <c r="J3" s="405"/>
      <c r="K3" s="405"/>
      <c r="L3" s="405"/>
    </row>
    <row r="4" spans="1:12" ht="18.75">
      <c r="A4" s="406" t="s">
        <v>91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ht="13.5" thickBot="1"/>
    <row r="6" spans="1:12" s="266" customFormat="1" ht="102" customHeight="1">
      <c r="A6" s="407" t="s">
        <v>50</v>
      </c>
      <c r="B6" s="404" t="s">
        <v>3</v>
      </c>
      <c r="C6" s="264" t="s">
        <v>92</v>
      </c>
      <c r="D6" s="404" t="s">
        <v>93</v>
      </c>
      <c r="E6" s="404"/>
      <c r="F6" s="404" t="s">
        <v>94</v>
      </c>
      <c r="G6" s="404"/>
      <c r="H6" s="404" t="s">
        <v>95</v>
      </c>
      <c r="I6" s="404"/>
      <c r="J6" s="404" t="s">
        <v>96</v>
      </c>
      <c r="K6" s="404"/>
      <c r="L6" s="265" t="s">
        <v>97</v>
      </c>
    </row>
    <row r="7" spans="1:12" s="266" customFormat="1" ht="16.5" thickBot="1">
      <c r="A7" s="408"/>
      <c r="B7" s="409"/>
      <c r="C7" s="267" t="s">
        <v>25</v>
      </c>
      <c r="D7" s="267" t="s">
        <v>98</v>
      </c>
      <c r="E7" s="267" t="s">
        <v>99</v>
      </c>
      <c r="F7" s="267" t="s">
        <v>98</v>
      </c>
      <c r="G7" s="267" t="s">
        <v>99</v>
      </c>
      <c r="H7" s="267" t="s">
        <v>98</v>
      </c>
      <c r="I7" s="267" t="s">
        <v>99</v>
      </c>
      <c r="J7" s="267" t="s">
        <v>98</v>
      </c>
      <c r="K7" s="267" t="s">
        <v>100</v>
      </c>
      <c r="L7" s="268" t="s">
        <v>101</v>
      </c>
    </row>
    <row r="8" spans="1:12" s="269" customFormat="1" ht="13.5" thickBot="1">
      <c r="A8" s="295">
        <v>1</v>
      </c>
      <c r="B8" s="291">
        <v>2</v>
      </c>
      <c r="C8" s="291">
        <v>3</v>
      </c>
      <c r="D8" s="291">
        <v>4</v>
      </c>
      <c r="E8" s="291">
        <v>5</v>
      </c>
      <c r="F8" s="291">
        <v>6</v>
      </c>
      <c r="G8" s="291">
        <v>7</v>
      </c>
      <c r="H8" s="291">
        <v>8</v>
      </c>
      <c r="I8" s="291">
        <v>9</v>
      </c>
      <c r="J8" s="291">
        <v>10</v>
      </c>
      <c r="K8" s="291">
        <v>11</v>
      </c>
      <c r="L8" s="296">
        <v>12</v>
      </c>
    </row>
    <row r="9" spans="1:12" ht="18" customHeight="1">
      <c r="A9" s="270">
        <v>1</v>
      </c>
      <c r="B9" s="292" t="s">
        <v>32</v>
      </c>
      <c r="C9" s="60">
        <v>2507.7</v>
      </c>
      <c r="D9" s="199" t="s">
        <v>102</v>
      </c>
      <c r="E9" s="271">
        <v>0</v>
      </c>
      <c r="F9" s="199" t="s">
        <v>102</v>
      </c>
      <c r="G9" s="271">
        <v>0</v>
      </c>
      <c r="H9" s="199" t="s">
        <v>105</v>
      </c>
      <c r="I9" s="271">
        <v>0</v>
      </c>
      <c r="J9" s="199" t="s">
        <v>102</v>
      </c>
      <c r="K9" s="271">
        <v>0</v>
      </c>
      <c r="L9" s="272">
        <v>167.184</v>
      </c>
    </row>
    <row r="10" spans="1:12" ht="18" customHeight="1">
      <c r="A10" s="273">
        <v>2</v>
      </c>
      <c r="B10" s="289" t="s">
        <v>33</v>
      </c>
      <c r="C10" s="62">
        <v>4621.6</v>
      </c>
      <c r="D10" s="7" t="s">
        <v>102</v>
      </c>
      <c r="E10" s="290">
        <v>0</v>
      </c>
      <c r="F10" s="7" t="s">
        <v>102</v>
      </c>
      <c r="G10" s="290">
        <v>0</v>
      </c>
      <c r="H10" s="7" t="s">
        <v>105</v>
      </c>
      <c r="I10" s="290">
        <v>0</v>
      </c>
      <c r="J10" s="7" t="s">
        <v>102</v>
      </c>
      <c r="K10" s="290">
        <v>0</v>
      </c>
      <c r="L10" s="274">
        <v>143.709</v>
      </c>
    </row>
    <row r="11" spans="1:12" ht="18" customHeight="1">
      <c r="A11" s="275">
        <v>3</v>
      </c>
      <c r="B11" s="289" t="s">
        <v>34</v>
      </c>
      <c r="C11" s="62">
        <v>4494.7</v>
      </c>
      <c r="D11" s="7" t="s">
        <v>102</v>
      </c>
      <c r="E11" s="290">
        <v>0</v>
      </c>
      <c r="F11" s="7" t="s">
        <v>102</v>
      </c>
      <c r="G11" s="290">
        <v>0</v>
      </c>
      <c r="H11" s="7" t="s">
        <v>105</v>
      </c>
      <c r="I11" s="290">
        <v>0</v>
      </c>
      <c r="J11" s="7" t="s">
        <v>102</v>
      </c>
      <c r="K11" s="290">
        <v>0</v>
      </c>
      <c r="L11" s="274">
        <v>141.098</v>
      </c>
    </row>
    <row r="12" spans="1:12" ht="18" customHeight="1" thickBot="1">
      <c r="A12" s="278">
        <v>4</v>
      </c>
      <c r="B12" s="293" t="s">
        <v>35</v>
      </c>
      <c r="C12" s="63">
        <v>3423.4</v>
      </c>
      <c r="D12" s="23" t="s">
        <v>102</v>
      </c>
      <c r="E12" s="294">
        <v>0</v>
      </c>
      <c r="F12" s="23" t="s">
        <v>102</v>
      </c>
      <c r="G12" s="294">
        <v>0</v>
      </c>
      <c r="H12" s="23" t="s">
        <v>102</v>
      </c>
      <c r="I12" s="294">
        <v>0</v>
      </c>
      <c r="J12" s="23" t="s">
        <v>102</v>
      </c>
      <c r="K12" s="294">
        <v>0</v>
      </c>
      <c r="L12" s="279">
        <v>119.995</v>
      </c>
    </row>
    <row r="13" spans="1:17" s="286" customFormat="1" ht="16.5" thickBot="1">
      <c r="A13" s="280"/>
      <c r="B13" s="281" t="s">
        <v>103</v>
      </c>
      <c r="C13" s="282">
        <f>SUM(C9:C12)</f>
        <v>15047.4</v>
      </c>
      <c r="D13" s="281"/>
      <c r="E13" s="283" t="s">
        <v>104</v>
      </c>
      <c r="F13" s="284"/>
      <c r="G13" s="283" t="s">
        <v>104</v>
      </c>
      <c r="H13" s="284"/>
      <c r="I13" s="283" t="s">
        <v>104</v>
      </c>
      <c r="J13" s="284"/>
      <c r="K13" s="283" t="s">
        <v>104</v>
      </c>
      <c r="L13" s="285"/>
      <c r="O13" s="287"/>
      <c r="P13" s="82"/>
      <c r="Q13" s="287"/>
    </row>
    <row r="14" spans="2:16" s="287" customFormat="1" ht="15.75">
      <c r="B14" s="297"/>
      <c r="C14" s="298"/>
      <c r="D14" s="297"/>
      <c r="E14" s="299"/>
      <c r="G14" s="299"/>
      <c r="I14" s="299"/>
      <c r="K14" s="299"/>
      <c r="P14" s="82"/>
    </row>
    <row r="15" spans="2:16" s="287" customFormat="1" ht="15.75">
      <c r="B15" s="297"/>
      <c r="C15" s="298"/>
      <c r="D15" s="297"/>
      <c r="E15" s="299"/>
      <c r="G15" s="299"/>
      <c r="I15" s="299"/>
      <c r="K15" s="299"/>
      <c r="P15" s="82"/>
    </row>
    <row r="16" spans="1:16" s="102" customFormat="1" ht="17.25" customHeight="1" thickBot="1">
      <c r="A16" s="353" t="s">
        <v>79</v>
      </c>
      <c r="B16" s="353"/>
      <c r="C16" s="353"/>
      <c r="D16" s="85"/>
      <c r="E16" s="353" t="s">
        <v>87</v>
      </c>
      <c r="F16" s="353"/>
      <c r="G16" s="353"/>
      <c r="H16" s="85"/>
      <c r="I16" s="85"/>
      <c r="J16" s="85"/>
      <c r="K16" s="144" t="s">
        <v>88</v>
      </c>
      <c r="L16" s="85"/>
      <c r="N16" s="106"/>
      <c r="O16" s="106"/>
      <c r="P16" s="106"/>
    </row>
    <row r="17" spans="1:16" s="148" customFormat="1" ht="12.75" customHeight="1">
      <c r="A17" s="397" t="s">
        <v>80</v>
      </c>
      <c r="B17" s="397"/>
      <c r="C17" s="397"/>
      <c r="D17" s="152"/>
      <c r="E17" s="397" t="s">
        <v>81</v>
      </c>
      <c r="F17" s="397"/>
      <c r="G17" s="397"/>
      <c r="H17" s="152"/>
      <c r="I17" s="152" t="s">
        <v>82</v>
      </c>
      <c r="J17" s="152"/>
      <c r="K17" s="146" t="s">
        <v>83</v>
      </c>
      <c r="L17" s="152"/>
      <c r="N17" s="147"/>
      <c r="O17" s="147"/>
      <c r="P17" s="147"/>
    </row>
    <row r="18" spans="15:17" ht="15.75">
      <c r="O18" s="276"/>
      <c r="P18" s="277"/>
      <c r="Q18" s="276"/>
    </row>
    <row r="19" spans="15:17" ht="15.75">
      <c r="O19" s="276"/>
      <c r="P19" s="277"/>
      <c r="Q19" s="276"/>
    </row>
    <row r="20" spans="15:17" ht="12.75">
      <c r="O20" s="276"/>
      <c r="P20" s="288"/>
      <c r="Q20" s="276"/>
    </row>
    <row r="21" spans="15:17" ht="12.75">
      <c r="O21" s="276"/>
      <c r="P21" s="276"/>
      <c r="Q21" s="276"/>
    </row>
    <row r="22" spans="15:17" ht="12.75">
      <c r="O22" s="276"/>
      <c r="P22" s="276"/>
      <c r="Q22" s="276"/>
    </row>
    <row r="23" spans="15:17" ht="12.75">
      <c r="O23" s="276"/>
      <c r="P23" s="276"/>
      <c r="Q23" s="276"/>
    </row>
  </sheetData>
  <sheetProtection/>
  <mergeCells count="14">
    <mergeCell ref="A16:C16"/>
    <mergeCell ref="A17:C17"/>
    <mergeCell ref="I1:L1"/>
    <mergeCell ref="I2:L2"/>
    <mergeCell ref="G3:L3"/>
    <mergeCell ref="A4:L4"/>
    <mergeCell ref="A6:A7"/>
    <mergeCell ref="B6:B7"/>
    <mergeCell ref="D6:E6"/>
    <mergeCell ref="F6:G6"/>
    <mergeCell ref="H6:I6"/>
    <mergeCell ref="J6:K6"/>
    <mergeCell ref="E16:G16"/>
    <mergeCell ref="E17:G17"/>
  </mergeCells>
  <printOptions horizontalCentered="1"/>
  <pageMargins left="0" right="0" top="0" bottom="0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dm.romanuk</cp:lastModifiedBy>
  <cp:lastPrinted>2012-02-09T13:27:01Z</cp:lastPrinted>
  <dcterms:created xsi:type="dcterms:W3CDTF">2010-07-04T13:06:56Z</dcterms:created>
  <dcterms:modified xsi:type="dcterms:W3CDTF">2012-02-17T06:22:45Z</dcterms:modified>
  <cp:category/>
  <cp:version/>
  <cp:contentType/>
  <cp:contentStatus/>
</cp:coreProperties>
</file>