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12240" tabRatio="731" activeTab="3"/>
  </bookViews>
  <sheets>
    <sheet name="ПРОГРАММА Перечень МКД с ПУ " sheetId="1" r:id="rId1"/>
    <sheet name="План показатели с ПУ " sheetId="2" r:id="rId2"/>
    <sheet name="Реестр по видам ремонта с ПУ " sheetId="3" r:id="rId3"/>
    <sheet name="Выписка из техпаспорта " sheetId="4" r:id="rId4"/>
  </sheets>
  <definedNames>
    <definedName name="_xlnm.Print_Titles" localSheetId="0">'ПРОГРАММА Перечень МКД с ПУ '!$4:$8</definedName>
    <definedName name="_xlnm.Print_Area" localSheetId="0">'ПРОГРАММА Перечень МКД с ПУ '!$A$1:$T$22</definedName>
    <definedName name="_xlnm.Print_Area" localSheetId="2">'Реестр по видам ремонта с ПУ '!$A$1:$M$23</definedName>
  </definedNames>
  <calcPr fullCalcOnLoad="1"/>
</workbook>
</file>

<file path=xl/sharedStrings.xml><?xml version="1.0" encoding="utf-8"?>
<sst xmlns="http://schemas.openxmlformats.org/spreadsheetml/2006/main" count="238" uniqueCount="94">
  <si>
    <t>Перечень многоквартирных домов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</si>
  <si>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</si>
  <si>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</si>
  <si>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</si>
  <si>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</si>
  <si>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</si>
  <si>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</si>
  <si>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</si>
  <si>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</si>
  <si>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программы</t>
  </si>
  <si>
    <t>вид ремонта</t>
  </si>
  <si>
    <t>Стоимость капитального ремонта</t>
  </si>
  <si>
    <t>Удельная стоимость капитального ремонта 1 кв. м общей площади МКД</t>
  </si>
  <si>
    <t>Предельная стоимость капитального ремонта 1 кв. м общей площади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</si>
  <si>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</si>
  <si>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</si>
  <si>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</si>
  <si>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</si>
  <si>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</si>
  <si>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</si>
  <si>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</si>
  <si>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</si>
  <si>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ТСЖ, других кооперативов либо собственников помещений в МКД</t>
  </si>
  <si>
    <t>кв.м</t>
  </si>
  <si>
    <t>чел.</t>
  </si>
  <si>
    <t>руб.</t>
  </si>
  <si>
    <t>руб./кв.м</t>
  </si>
  <si>
    <t>ж/б</t>
  </si>
  <si>
    <t xml:space="preserve">ул. Госпитальная, д. 7 </t>
  </si>
  <si>
    <t>кирп.</t>
  </si>
  <si>
    <t xml:space="preserve">ул. Госпитальная, д. 9 </t>
  </si>
  <si>
    <t>ул. М. Горького, д.  35</t>
  </si>
  <si>
    <t>ул.Коммунальная, д. 51</t>
  </si>
  <si>
    <t>ремонт крыши</t>
  </si>
  <si>
    <t>ул. Петровская, д. 8</t>
  </si>
  <si>
    <t>ул. Коммунальная, д. 16-а</t>
  </si>
  <si>
    <t>ул. М. Горького, д. 15</t>
  </si>
  <si>
    <t xml:space="preserve">Итого  по МО" Город Псков" </t>
  </si>
  <si>
    <t>кв.м.</t>
  </si>
  <si>
    <t>ед.</t>
  </si>
  <si>
    <t xml:space="preserve">МО " Город Псков" </t>
  </si>
  <si>
    <t xml:space="preserve">МО "Город Псков" </t>
  </si>
  <si>
    <t>Реестр многоквартирных домов по видам  ремонта</t>
  </si>
  <si>
    <t>№ п\п</t>
  </si>
  <si>
    <t>Стоимость капитального ремонта ВСЕГО</t>
  </si>
  <si>
    <t>ремонт внутридомовых инженерных систем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</si>
  <si>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</si>
  <si>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</si>
  <si>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</si>
  <si>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На разработку проектной документации</t>
  </si>
  <si>
    <t xml:space="preserve">Итого  по МО "Город Псков" </t>
  </si>
  <si>
    <t xml:space="preserve">ул. Красных Просвещенцев, д. 4 </t>
  </si>
  <si>
    <t xml:space="preserve">Глава Администрации города Пскова </t>
  </si>
  <si>
    <t xml:space="preserve">(Должность) </t>
  </si>
  <si>
    <t xml:space="preserve">(Ф.И.О.) </t>
  </si>
  <si>
    <t>(Подпись)</t>
  </si>
  <si>
    <t xml:space="preserve">(Дата) </t>
  </si>
  <si>
    <t xml:space="preserve">Приложение 1 </t>
  </si>
  <si>
    <t xml:space="preserve">Приложение 2 </t>
  </si>
  <si>
    <t>Планируемые показатели выполнения адресной программы</t>
  </si>
  <si>
    <t>по проведению капитального ремонта многоквартирных домов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</si>
  <si>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</si>
  <si>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</si>
  <si>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</si>
  <si>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</si>
  <si>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</si>
  <si>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</si>
  <si>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П. М. Слепченко</t>
  </si>
  <si>
    <t xml:space="preserve">"     "                 2011 года </t>
  </si>
  <si>
    <t xml:space="preserve">П. М. Слепченко  </t>
  </si>
  <si>
    <t xml:space="preserve">"      "                      2011 года </t>
  </si>
  <si>
    <t xml:space="preserve">частичный </t>
  </si>
  <si>
    <t xml:space="preserve">комплексный </t>
  </si>
  <si>
    <t>Выписка из технического паспорта многоквартирного дома</t>
  </si>
  <si>
    <t>Общая площадь МКД</t>
  </si>
  <si>
    <t>отопление</t>
  </si>
  <si>
    <t>ХВС</t>
  </si>
  <si>
    <t>ГВС</t>
  </si>
  <si>
    <t>Электроснабжение</t>
  </si>
  <si>
    <t>Удельная тепловая энергия на отопление и вентиляцию за отопительный период  фактический</t>
  </si>
  <si>
    <t>вид</t>
  </si>
  <si>
    <t>ПУ и УУ</t>
  </si>
  <si>
    <t>ПУ</t>
  </si>
  <si>
    <t>Рижский пр., д. 42-а</t>
  </si>
  <si>
    <t>Рижский пр., д. 56-а</t>
  </si>
  <si>
    <t xml:space="preserve">ИТОГО: </t>
  </si>
  <si>
    <t>Х</t>
  </si>
  <si>
    <t xml:space="preserve">Приложение 3 </t>
  </si>
  <si>
    <t xml:space="preserve">централиз </t>
  </si>
  <si>
    <t>кВт-ч/кв. м</t>
  </si>
  <si>
    <t>Дата завершения работ</t>
  </si>
  <si>
    <t>бойлер</t>
  </si>
  <si>
    <t>инд. газ.кол.</t>
  </si>
  <si>
    <t xml:space="preserve">Приложение 5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</si>
</sst>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  <numFmt numFmtId="166" formatCode="0.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i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2" fontId="11" fillId="0" borderId="22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165" fontId="6" fillId="0" borderId="2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164" fontId="6" fillId="0" borderId="24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left" vertical="center" wrapText="1"/>
    </xf>
    <xf numFmtId="2" fontId="5" fillId="0" borderId="33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164" fontId="5" fillId="0" borderId="34" xfId="0" applyNumberFormat="1" applyFont="1" applyFill="1" applyBorder="1" applyAlignment="1">
      <alignment horizontal="center" vertical="center" wrapText="1"/>
    </xf>
    <xf numFmtId="164" fontId="5" fillId="0" borderId="32" xfId="0" applyNumberFormat="1" applyFont="1" applyFill="1" applyBorder="1" applyAlignment="1">
      <alignment horizontal="center" vertical="center" wrapText="1"/>
    </xf>
    <xf numFmtId="164" fontId="5" fillId="0" borderId="33" xfId="0" applyNumberFormat="1" applyFont="1" applyFill="1" applyBorder="1" applyAlignment="1">
      <alignment horizontal="center" vertical="center" wrapText="1"/>
    </xf>
    <xf numFmtId="164" fontId="5" fillId="0" borderId="30" xfId="0" applyNumberFormat="1" applyFont="1" applyFill="1" applyBorder="1" applyAlignment="1">
      <alignment horizontal="center" vertical="center" wrapText="1"/>
    </xf>
    <xf numFmtId="164" fontId="5" fillId="0" borderId="35" xfId="0" applyNumberFormat="1" applyFont="1" applyFill="1" applyBorder="1" applyAlignment="1">
      <alignment horizontal="center" vertical="center" wrapText="1"/>
    </xf>
    <xf numFmtId="164" fontId="5" fillId="0" borderId="36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wrapText="1"/>
    </xf>
    <xf numFmtId="1" fontId="5" fillId="0" borderId="35" xfId="0" applyNumberFormat="1" applyFont="1" applyFill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164" fontId="5" fillId="0" borderId="29" xfId="0" applyNumberFormat="1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/>
    </xf>
    <xf numFmtId="164" fontId="14" fillId="0" borderId="18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64" fontId="14" fillId="0" borderId="29" xfId="0" applyNumberFormat="1" applyFont="1" applyFill="1" applyBorder="1" applyAlignment="1">
      <alignment horizontal="center" vertical="center" wrapText="1"/>
    </xf>
    <xf numFmtId="164" fontId="14" fillId="0" borderId="30" xfId="0" applyNumberFormat="1" applyFont="1" applyFill="1" applyBorder="1" applyAlignment="1">
      <alignment horizontal="center" vertical="center" wrapText="1"/>
    </xf>
    <xf numFmtId="164" fontId="6" fillId="0" borderId="37" xfId="0" applyNumberFormat="1" applyFont="1" applyFill="1" applyBorder="1" applyAlignment="1">
      <alignment horizontal="center" vertical="center" wrapText="1"/>
    </xf>
    <xf numFmtId="164" fontId="14" fillId="0" borderId="37" xfId="0" applyNumberFormat="1" applyFont="1" applyFill="1" applyBorder="1" applyAlignment="1">
      <alignment horizontal="center" vertical="center" wrapText="1"/>
    </xf>
    <xf numFmtId="164" fontId="14" fillId="0" borderId="38" xfId="0" applyNumberFormat="1" applyFont="1" applyFill="1" applyBorder="1" applyAlignment="1">
      <alignment horizontal="center" vertical="center" wrapText="1"/>
    </xf>
    <xf numFmtId="165" fontId="14" fillId="0" borderId="18" xfId="0" applyNumberFormat="1" applyFont="1" applyFill="1" applyBorder="1" applyAlignment="1">
      <alignment horizontal="center"/>
    </xf>
    <xf numFmtId="164" fontId="14" fillId="0" borderId="21" xfId="0" applyNumberFormat="1" applyFont="1" applyFill="1" applyBorder="1" applyAlignment="1">
      <alignment horizontal="center"/>
    </xf>
    <xf numFmtId="1" fontId="15" fillId="0" borderId="39" xfId="0" applyNumberFormat="1" applyFont="1" applyFill="1" applyBorder="1" applyAlignment="1">
      <alignment horizontal="center"/>
    </xf>
    <xf numFmtId="164" fontId="16" fillId="0" borderId="18" xfId="0" applyNumberFormat="1" applyFont="1" applyFill="1" applyBorder="1" applyAlignment="1">
      <alignment horizontal="center"/>
    </xf>
    <xf numFmtId="165" fontId="16" fillId="0" borderId="18" xfId="0" applyNumberFormat="1" applyFont="1" applyFill="1" applyBorder="1" applyAlignment="1">
      <alignment horizontal="center"/>
    </xf>
    <xf numFmtId="164" fontId="16" fillId="0" borderId="21" xfId="0" applyNumberFormat="1" applyFont="1" applyFill="1" applyBorder="1" applyAlignment="1">
      <alignment horizontal="center"/>
    </xf>
    <xf numFmtId="1" fontId="15" fillId="0" borderId="40" xfId="0" applyNumberFormat="1" applyFont="1" applyFill="1" applyBorder="1" applyAlignment="1">
      <alignment horizontal="center"/>
    </xf>
    <xf numFmtId="1" fontId="15" fillId="0" borderId="41" xfId="0" applyNumberFormat="1" applyFont="1" applyFill="1" applyBorder="1" applyAlignment="1">
      <alignment horizontal="center"/>
    </xf>
    <xf numFmtId="14" fontId="5" fillId="0" borderId="32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3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4" fontId="3" fillId="0" borderId="43" xfId="0" applyNumberFormat="1" applyFont="1" applyFill="1" applyBorder="1" applyAlignment="1">
      <alignment wrapText="1"/>
    </xf>
    <xf numFmtId="164" fontId="3" fillId="0" borderId="43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53" fillId="0" borderId="44" xfId="0" applyFont="1" applyBorder="1" applyAlignment="1">
      <alignment horizontal="center" vertical="center" wrapText="1"/>
    </xf>
    <xf numFmtId="164" fontId="8" fillId="0" borderId="45" xfId="0" applyNumberFormat="1" applyFont="1" applyFill="1" applyBorder="1" applyAlignment="1">
      <alignment wrapText="1"/>
    </xf>
    <xf numFmtId="0" fontId="12" fillId="0" borderId="45" xfId="0" applyFont="1" applyBorder="1" applyAlignment="1">
      <alignment/>
    </xf>
    <xf numFmtId="0" fontId="6" fillId="0" borderId="20" xfId="0" applyFont="1" applyBorder="1" applyAlignment="1">
      <alignment/>
    </xf>
    <xf numFmtId="0" fontId="53" fillId="0" borderId="46" xfId="0" applyFont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 wrapText="1"/>
    </xf>
    <xf numFmtId="2" fontId="5" fillId="0" borderId="48" xfId="0" applyNumberFormat="1" applyFont="1" applyFill="1" applyBorder="1" applyAlignment="1">
      <alignment horizontal="center" vertical="center" wrapText="1"/>
    </xf>
    <xf numFmtId="2" fontId="5" fillId="0" borderId="3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2" fontId="5" fillId="0" borderId="49" xfId="0" applyNumberFormat="1" applyFont="1" applyFill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3" fillId="0" borderId="20" xfId="0" applyFont="1" applyBorder="1" applyAlignment="1">
      <alignment vertical="top"/>
    </xf>
    <xf numFmtId="0" fontId="6" fillId="0" borderId="21" xfId="0" applyFont="1" applyBorder="1" applyAlignment="1">
      <alignment horizontal="center"/>
    </xf>
    <xf numFmtId="0" fontId="55" fillId="0" borderId="51" xfId="0" applyFont="1" applyBorder="1" applyAlignment="1">
      <alignment horizontal="center" wrapText="1"/>
    </xf>
    <xf numFmtId="0" fontId="55" fillId="0" borderId="31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53" fillId="0" borderId="53" xfId="0" applyFont="1" applyBorder="1" applyAlignment="1">
      <alignment horizontal="center" vertical="center" wrapText="1"/>
    </xf>
    <xf numFmtId="0" fontId="53" fillId="0" borderId="54" xfId="0" applyFont="1" applyBorder="1" applyAlignment="1">
      <alignment horizontal="center" vertical="center" wrapText="1"/>
    </xf>
    <xf numFmtId="164" fontId="5" fillId="0" borderId="53" xfId="0" applyNumberFormat="1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164" fontId="53" fillId="0" borderId="22" xfId="0" applyNumberFormat="1" applyFont="1" applyBorder="1" applyAlignment="1">
      <alignment horizontal="center" vertical="center"/>
    </xf>
    <xf numFmtId="2" fontId="5" fillId="0" borderId="55" xfId="0" applyNumberFormat="1" applyFont="1" applyFill="1" applyBorder="1" applyAlignment="1">
      <alignment vertical="center" wrapText="1"/>
    </xf>
    <xf numFmtId="2" fontId="5" fillId="0" borderId="32" xfId="0" applyNumberFormat="1" applyFont="1" applyFill="1" applyBorder="1" applyAlignment="1">
      <alignment vertical="center" wrapText="1"/>
    </xf>
    <xf numFmtId="2" fontId="5" fillId="0" borderId="42" xfId="0" applyNumberFormat="1" applyFont="1" applyFill="1" applyBorder="1" applyAlignment="1">
      <alignment vertical="center" wrapText="1"/>
    </xf>
    <xf numFmtId="0" fontId="53" fillId="0" borderId="10" xfId="0" applyFont="1" applyBorder="1" applyAlignment="1">
      <alignment vertical="top"/>
    </xf>
    <xf numFmtId="0" fontId="54" fillId="0" borderId="56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53" fillId="0" borderId="55" xfId="0" applyFont="1" applyBorder="1" applyAlignment="1">
      <alignment horizontal="center" vertical="center" wrapText="1"/>
    </xf>
    <xf numFmtId="0" fontId="53" fillId="0" borderId="57" xfId="0" applyFont="1" applyBorder="1" applyAlignment="1">
      <alignment horizontal="center" vertical="center" wrapText="1"/>
    </xf>
    <xf numFmtId="2" fontId="56" fillId="0" borderId="55" xfId="0" applyNumberFormat="1" applyFont="1" applyBorder="1" applyAlignment="1">
      <alignment horizontal="center" vertical="center"/>
    </xf>
    <xf numFmtId="2" fontId="56" fillId="0" borderId="32" xfId="0" applyNumberFormat="1" applyFont="1" applyBorder="1" applyAlignment="1">
      <alignment horizontal="center" vertical="center"/>
    </xf>
    <xf numFmtId="2" fontId="56" fillId="0" borderId="4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57" fillId="0" borderId="16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2" fontId="3" fillId="0" borderId="33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48" xfId="0" applyFont="1" applyFill="1" applyBorder="1" applyAlignment="1">
      <alignment horizontal="center" vertical="center" textRotation="90" wrapText="1"/>
    </xf>
    <xf numFmtId="0" fontId="5" fillId="0" borderId="35" xfId="0" applyFont="1" applyFill="1" applyBorder="1" applyAlignment="1">
      <alignment horizontal="center" vertical="center" textRotation="90" wrapText="1"/>
    </xf>
    <xf numFmtId="0" fontId="5" fillId="0" borderId="56" xfId="0" applyFont="1" applyFill="1" applyBorder="1" applyAlignment="1">
      <alignment horizontal="center" vertical="center" textRotation="90" wrapText="1"/>
    </xf>
    <xf numFmtId="0" fontId="5" fillId="0" borderId="36" xfId="0" applyFont="1" applyFill="1" applyBorder="1" applyAlignment="1">
      <alignment horizontal="center" vertical="center" textRotation="90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textRotation="90" wrapText="1"/>
    </xf>
    <xf numFmtId="0" fontId="5" fillId="0" borderId="33" xfId="0" applyFont="1" applyFill="1" applyBorder="1" applyAlignment="1">
      <alignment horizontal="center" vertical="center" textRotation="90" wrapText="1"/>
    </xf>
    <xf numFmtId="0" fontId="8" fillId="0" borderId="45" xfId="0" applyFont="1" applyFill="1" applyBorder="1" applyAlignment="1">
      <alignment horizontal="center" wrapText="1"/>
    </xf>
    <xf numFmtId="0" fontId="8" fillId="0" borderId="4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5" fillId="0" borderId="55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5" fillId="0" borderId="42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2" fontId="6" fillId="0" borderId="20" xfId="0" applyNumberFormat="1" applyFont="1" applyFill="1" applyBorder="1" applyAlignment="1">
      <alignment horizontal="left" vertical="center" wrapText="1"/>
    </xf>
    <xf numFmtId="2" fontId="6" fillId="0" borderId="18" xfId="0" applyNumberFormat="1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center" vertical="center" textRotation="90" wrapText="1"/>
    </xf>
    <xf numFmtId="0" fontId="17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 textRotation="90" wrapText="1"/>
    </xf>
    <xf numFmtId="0" fontId="5" fillId="0" borderId="53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164" fontId="8" fillId="0" borderId="45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14" fillId="0" borderId="59" xfId="0" applyNumberFormat="1" applyFont="1" applyFill="1" applyBorder="1" applyAlignment="1">
      <alignment horizontal="center" vertical="center" wrapText="1"/>
    </xf>
    <xf numFmtId="164" fontId="14" fillId="0" borderId="50" xfId="0" applyNumberFormat="1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164" fontId="6" fillId="0" borderId="59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3" fillId="0" borderId="43" xfId="0" applyFont="1" applyFill="1" applyBorder="1" applyAlignment="1">
      <alignment horizontal="center" wrapText="1"/>
    </xf>
    <xf numFmtId="164" fontId="3" fillId="0" borderId="43" xfId="0" applyNumberFormat="1" applyFont="1" applyFill="1" applyBorder="1" applyAlignment="1">
      <alignment horizontal="center" wrapText="1"/>
    </xf>
    <xf numFmtId="0" fontId="6" fillId="0" borderId="2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6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53" fillId="0" borderId="51" xfId="0" applyFont="1" applyBorder="1" applyAlignment="1">
      <alignment horizontal="center" vertical="center" wrapText="1"/>
    </xf>
    <xf numFmtId="0" fontId="53" fillId="0" borderId="61" xfId="0" applyFont="1" applyBorder="1" applyAlignment="1">
      <alignment horizontal="center" vertical="center" wrapText="1"/>
    </xf>
    <xf numFmtId="0" fontId="53" fillId="0" borderId="55" xfId="0" applyFont="1" applyBorder="1" applyAlignment="1">
      <alignment horizontal="center" vertical="center" wrapText="1"/>
    </xf>
    <xf numFmtId="0" fontId="53" fillId="0" borderId="57" xfId="0" applyFont="1" applyBorder="1" applyAlignment="1">
      <alignment horizontal="center" vertical="center" wrapText="1"/>
    </xf>
    <xf numFmtId="0" fontId="53" fillId="0" borderId="49" xfId="0" applyFont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0" fontId="53" fillId="0" borderId="5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8515625" style="3" customWidth="1"/>
    <col min="2" max="2" width="32.7109375" style="3" customWidth="1"/>
    <col min="3" max="3" width="10.00390625" style="3" customWidth="1"/>
    <col min="4" max="4" width="6.8515625" style="3" customWidth="1"/>
    <col min="5" max="5" width="7.7109375" style="3" customWidth="1"/>
    <col min="6" max="7" width="9.140625" style="3" customWidth="1"/>
    <col min="8" max="8" width="14.140625" style="3" customWidth="1"/>
    <col min="9" max="9" width="13.7109375" style="3" customWidth="1"/>
    <col min="10" max="10" width="14.140625" style="3" customWidth="1"/>
    <col min="11" max="11" width="10.8515625" style="3" customWidth="1"/>
    <col min="12" max="12" width="15.28125" style="3" customWidth="1"/>
    <col min="13" max="13" width="20.421875" style="3" customWidth="1"/>
    <col min="14" max="14" width="15.421875" style="3" customWidth="1"/>
    <col min="15" max="15" width="14.00390625" style="3" customWidth="1"/>
    <col min="16" max="16" width="9.140625" style="3" customWidth="1"/>
    <col min="17" max="17" width="17.57421875" style="3" customWidth="1"/>
    <col min="18" max="18" width="13.7109375" style="3" customWidth="1"/>
    <col min="19" max="19" width="10.8515625" style="3" customWidth="1"/>
    <col min="20" max="20" width="11.28125" style="3" customWidth="1"/>
    <col min="21" max="28" width="9.140625" style="1" customWidth="1"/>
    <col min="29" max="29" width="17.140625" style="1" customWidth="1"/>
    <col min="30" max="30" width="15.8515625" style="1" customWidth="1"/>
    <col min="31" max="31" width="16.8515625" style="1" customWidth="1"/>
    <col min="32" max="32" width="22.57421875" style="1" customWidth="1"/>
    <col min="33" max="16384" width="9.140625" style="1" customWidth="1"/>
  </cols>
  <sheetData>
    <row r="1" spans="17:20" ht="15.75">
      <c r="Q1" s="199" t="s">
        <v>57</v>
      </c>
      <c r="R1" s="199"/>
      <c r="S1" s="199"/>
      <c r="T1" s="199"/>
    </row>
    <row r="2" spans="1:19" ht="18.75" customHeight="1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</row>
    <row r="3" spans="1:19" ht="18.7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20" ht="30.75" customHeight="1">
      <c r="A4" s="181" t="s">
        <v>1</v>
      </c>
      <c r="B4" s="203" t="s">
        <v>2</v>
      </c>
      <c r="C4" s="206" t="s">
        <v>3</v>
      </c>
      <c r="D4" s="207"/>
      <c r="E4" s="198" t="s">
        <v>4</v>
      </c>
      <c r="F4" s="198" t="s">
        <v>5</v>
      </c>
      <c r="G4" s="179" t="s">
        <v>6</v>
      </c>
      <c r="H4" s="184" t="s">
        <v>7</v>
      </c>
      <c r="I4" s="207" t="s">
        <v>8</v>
      </c>
      <c r="J4" s="207"/>
      <c r="K4" s="208" t="s">
        <v>9</v>
      </c>
      <c r="L4" s="210" t="s">
        <v>10</v>
      </c>
      <c r="M4" s="181" t="s">
        <v>11</v>
      </c>
      <c r="N4" s="182"/>
      <c r="O4" s="182"/>
      <c r="P4" s="182"/>
      <c r="Q4" s="183"/>
      <c r="R4" s="177" t="s">
        <v>12</v>
      </c>
      <c r="S4" s="179" t="s">
        <v>13</v>
      </c>
      <c r="T4" s="192" t="s">
        <v>90</v>
      </c>
    </row>
    <row r="5" spans="1:20" ht="16.5" customHeight="1">
      <c r="A5" s="201"/>
      <c r="B5" s="204"/>
      <c r="C5" s="178" t="s">
        <v>14</v>
      </c>
      <c r="D5" s="176" t="s">
        <v>15</v>
      </c>
      <c r="E5" s="176"/>
      <c r="F5" s="176"/>
      <c r="G5" s="180"/>
      <c r="H5" s="185"/>
      <c r="I5" s="176" t="s">
        <v>16</v>
      </c>
      <c r="J5" s="176" t="s">
        <v>17</v>
      </c>
      <c r="K5" s="209"/>
      <c r="L5" s="211"/>
      <c r="M5" s="185" t="s">
        <v>16</v>
      </c>
      <c r="N5" s="214" t="s">
        <v>18</v>
      </c>
      <c r="O5" s="214"/>
      <c r="P5" s="214"/>
      <c r="Q5" s="215"/>
      <c r="R5" s="178"/>
      <c r="S5" s="180"/>
      <c r="T5" s="193"/>
    </row>
    <row r="6" spans="1:20" ht="215.25" customHeight="1">
      <c r="A6" s="201"/>
      <c r="B6" s="204"/>
      <c r="C6" s="178"/>
      <c r="D6" s="176"/>
      <c r="E6" s="176"/>
      <c r="F6" s="176"/>
      <c r="G6" s="180"/>
      <c r="H6" s="185"/>
      <c r="I6" s="176"/>
      <c r="J6" s="176"/>
      <c r="K6" s="209"/>
      <c r="L6" s="211"/>
      <c r="M6" s="185"/>
      <c r="N6" s="62" t="s">
        <v>19</v>
      </c>
      <c r="O6" s="62" t="s">
        <v>20</v>
      </c>
      <c r="P6" s="62" t="s">
        <v>21</v>
      </c>
      <c r="Q6" s="63" t="s">
        <v>22</v>
      </c>
      <c r="R6" s="178"/>
      <c r="S6" s="180"/>
      <c r="T6" s="193"/>
    </row>
    <row r="7" spans="1:20" ht="25.5" customHeight="1" thickBot="1">
      <c r="A7" s="202"/>
      <c r="B7" s="205"/>
      <c r="C7" s="195"/>
      <c r="D7" s="188"/>
      <c r="E7" s="188"/>
      <c r="F7" s="188"/>
      <c r="G7" s="213"/>
      <c r="H7" s="8" t="s">
        <v>23</v>
      </c>
      <c r="I7" s="7" t="s">
        <v>23</v>
      </c>
      <c r="J7" s="7" t="s">
        <v>23</v>
      </c>
      <c r="K7" s="9" t="s">
        <v>24</v>
      </c>
      <c r="L7" s="212"/>
      <c r="M7" s="8" t="s">
        <v>25</v>
      </c>
      <c r="N7" s="7" t="s">
        <v>25</v>
      </c>
      <c r="O7" s="7" t="s">
        <v>25</v>
      </c>
      <c r="P7" s="7" t="s">
        <v>25</v>
      </c>
      <c r="Q7" s="9" t="s">
        <v>25</v>
      </c>
      <c r="R7" s="13" t="s">
        <v>26</v>
      </c>
      <c r="S7" s="12" t="s">
        <v>26</v>
      </c>
      <c r="T7" s="194"/>
    </row>
    <row r="8" spans="1:20" s="4" customFormat="1" ht="16.5" thickBot="1">
      <c r="A8" s="14">
        <v>1</v>
      </c>
      <c r="B8" s="6">
        <v>2</v>
      </c>
      <c r="C8" s="15">
        <v>3</v>
      </c>
      <c r="D8" s="16">
        <v>4</v>
      </c>
      <c r="E8" s="16">
        <v>5</v>
      </c>
      <c r="F8" s="16">
        <v>6</v>
      </c>
      <c r="G8" s="17">
        <v>7</v>
      </c>
      <c r="H8" s="18">
        <v>8</v>
      </c>
      <c r="I8" s="16">
        <v>9</v>
      </c>
      <c r="J8" s="16">
        <v>10</v>
      </c>
      <c r="K8" s="19">
        <v>11</v>
      </c>
      <c r="L8" s="20">
        <v>12</v>
      </c>
      <c r="M8" s="18">
        <v>13</v>
      </c>
      <c r="N8" s="16">
        <v>14</v>
      </c>
      <c r="O8" s="16">
        <v>15</v>
      </c>
      <c r="P8" s="16">
        <v>16</v>
      </c>
      <c r="Q8" s="19">
        <v>17</v>
      </c>
      <c r="R8" s="15">
        <v>18</v>
      </c>
      <c r="S8" s="17">
        <v>19</v>
      </c>
      <c r="T8" s="6">
        <v>20</v>
      </c>
    </row>
    <row r="9" spans="1:30" s="3" customFormat="1" ht="25.5" customHeight="1">
      <c r="A9" s="66">
        <v>1</v>
      </c>
      <c r="B9" s="67" t="s">
        <v>28</v>
      </c>
      <c r="C9" s="79">
        <v>1968</v>
      </c>
      <c r="D9" s="80"/>
      <c r="E9" s="69" t="s">
        <v>29</v>
      </c>
      <c r="F9" s="80">
        <v>3</v>
      </c>
      <c r="G9" s="81">
        <v>2</v>
      </c>
      <c r="H9" s="72">
        <v>1160.6</v>
      </c>
      <c r="I9" s="82">
        <v>1102.8</v>
      </c>
      <c r="J9" s="82">
        <v>1102.8</v>
      </c>
      <c r="K9" s="83">
        <v>60</v>
      </c>
      <c r="L9" s="84" t="s">
        <v>71</v>
      </c>
      <c r="M9" s="72">
        <f>SUM('Реестр по видам ремонта с ПУ '!C10)</f>
        <v>1364151</v>
      </c>
      <c r="N9" s="82">
        <v>971699</v>
      </c>
      <c r="O9" s="82">
        <v>324245</v>
      </c>
      <c r="P9" s="82"/>
      <c r="Q9" s="73">
        <v>68207</v>
      </c>
      <c r="R9" s="74">
        <f>PRODUCT(M9/I9)</f>
        <v>1236.988574537541</v>
      </c>
      <c r="S9" s="75">
        <v>4545.6</v>
      </c>
      <c r="T9" s="111">
        <v>40900</v>
      </c>
      <c r="AC9" s="85"/>
      <c r="AD9" s="85"/>
    </row>
    <row r="10" spans="1:30" s="3" customFormat="1" ht="25.5" customHeight="1">
      <c r="A10" s="66">
        <v>2</v>
      </c>
      <c r="B10" s="67" t="s">
        <v>30</v>
      </c>
      <c r="C10" s="79">
        <v>1963</v>
      </c>
      <c r="D10" s="80"/>
      <c r="E10" s="69" t="s">
        <v>29</v>
      </c>
      <c r="F10" s="80">
        <v>3</v>
      </c>
      <c r="G10" s="81">
        <v>2</v>
      </c>
      <c r="H10" s="72">
        <v>1161.5</v>
      </c>
      <c r="I10" s="82">
        <v>1103.7</v>
      </c>
      <c r="J10" s="82">
        <v>1103.7</v>
      </c>
      <c r="K10" s="83">
        <v>46</v>
      </c>
      <c r="L10" s="84" t="s">
        <v>71</v>
      </c>
      <c r="M10" s="72">
        <f>SUM('Реестр по видам ремонта с ПУ '!C11)</f>
        <v>1364151</v>
      </c>
      <c r="N10" s="82">
        <v>971699</v>
      </c>
      <c r="O10" s="82">
        <v>324245</v>
      </c>
      <c r="P10" s="82"/>
      <c r="Q10" s="73">
        <v>68207</v>
      </c>
      <c r="R10" s="74">
        <f aca="true" t="shared" si="0" ref="R10:R18">PRODUCT(M10/I10)</f>
        <v>1235.979885838543</v>
      </c>
      <c r="S10" s="75">
        <v>4545.6</v>
      </c>
      <c r="T10" s="111">
        <v>40900</v>
      </c>
      <c r="AC10" s="85"/>
      <c r="AD10" s="85"/>
    </row>
    <row r="11" spans="1:30" s="3" customFormat="1" ht="25.5" customHeight="1">
      <c r="A11" s="66">
        <v>3</v>
      </c>
      <c r="B11" s="67" t="s">
        <v>31</v>
      </c>
      <c r="C11" s="79">
        <v>1977</v>
      </c>
      <c r="D11" s="80"/>
      <c r="E11" s="69" t="s">
        <v>27</v>
      </c>
      <c r="F11" s="80">
        <v>5</v>
      </c>
      <c r="G11" s="81">
        <v>6</v>
      </c>
      <c r="H11" s="72">
        <v>4911</v>
      </c>
      <c r="I11" s="82">
        <v>4334.5</v>
      </c>
      <c r="J11" s="82">
        <v>3531.1</v>
      </c>
      <c r="K11" s="83">
        <v>137</v>
      </c>
      <c r="L11" s="84" t="s">
        <v>71</v>
      </c>
      <c r="M11" s="72">
        <f>SUM('Реестр по видам ремонта с ПУ '!C12)</f>
        <v>1523262</v>
      </c>
      <c r="N11" s="82">
        <v>1085034.37</v>
      </c>
      <c r="O11" s="82">
        <v>362064.33</v>
      </c>
      <c r="P11" s="82"/>
      <c r="Q11" s="73">
        <v>76163.3</v>
      </c>
      <c r="R11" s="74">
        <f t="shared" si="0"/>
        <v>351.4273849348252</v>
      </c>
      <c r="S11" s="75">
        <v>4545.6</v>
      </c>
      <c r="T11" s="111">
        <v>40900</v>
      </c>
      <c r="AC11" s="85"/>
      <c r="AD11" s="85"/>
    </row>
    <row r="12" spans="1:30" ht="25.5" customHeight="1">
      <c r="A12" s="66">
        <v>4</v>
      </c>
      <c r="B12" s="67" t="s">
        <v>32</v>
      </c>
      <c r="C12" s="79">
        <v>1986</v>
      </c>
      <c r="D12" s="80"/>
      <c r="E12" s="69" t="s">
        <v>27</v>
      </c>
      <c r="F12" s="80">
        <v>5</v>
      </c>
      <c r="G12" s="81">
        <v>4</v>
      </c>
      <c r="H12" s="72">
        <v>4176.5</v>
      </c>
      <c r="I12" s="82">
        <v>3015.5</v>
      </c>
      <c r="J12" s="82">
        <v>3015.5</v>
      </c>
      <c r="K12" s="83">
        <v>134</v>
      </c>
      <c r="L12" s="84" t="s">
        <v>72</v>
      </c>
      <c r="M12" s="72">
        <f>SUM('Реестр по видам ремонта с ПУ '!C13)</f>
        <v>3683622</v>
      </c>
      <c r="N12" s="82">
        <v>2623881</v>
      </c>
      <c r="O12" s="82">
        <v>875560</v>
      </c>
      <c r="P12" s="82"/>
      <c r="Q12" s="73">
        <v>184181</v>
      </c>
      <c r="R12" s="74">
        <f t="shared" si="0"/>
        <v>1221.5625932681148</v>
      </c>
      <c r="S12" s="75">
        <v>4545.6</v>
      </c>
      <c r="T12" s="111">
        <v>40900</v>
      </c>
      <c r="AC12" s="5"/>
      <c r="AD12" s="5"/>
    </row>
    <row r="13" spans="1:30" ht="25.5" customHeight="1">
      <c r="A13" s="66">
        <v>5</v>
      </c>
      <c r="B13" s="67" t="s">
        <v>83</v>
      </c>
      <c r="C13" s="79">
        <v>1967</v>
      </c>
      <c r="D13" s="80"/>
      <c r="E13" s="69" t="s">
        <v>29</v>
      </c>
      <c r="F13" s="80">
        <v>5</v>
      </c>
      <c r="G13" s="81">
        <v>4</v>
      </c>
      <c r="H13" s="72">
        <v>2926.6</v>
      </c>
      <c r="I13" s="82">
        <v>2266</v>
      </c>
      <c r="J13" s="82">
        <v>2266</v>
      </c>
      <c r="K13" s="83">
        <v>136</v>
      </c>
      <c r="L13" s="84" t="s">
        <v>71</v>
      </c>
      <c r="M13" s="72">
        <f>SUM('Реестр по видам ремонта с ПУ '!C14)</f>
        <v>3188506</v>
      </c>
      <c r="N13" s="82">
        <v>2271205</v>
      </c>
      <c r="O13" s="82">
        <v>757876</v>
      </c>
      <c r="P13" s="82"/>
      <c r="Q13" s="73">
        <v>159425</v>
      </c>
      <c r="R13" s="74">
        <f t="shared" si="0"/>
        <v>1407.1076787290378</v>
      </c>
      <c r="S13" s="75">
        <v>4545.6</v>
      </c>
      <c r="T13" s="111">
        <v>40900</v>
      </c>
      <c r="AC13" s="5"/>
      <c r="AD13" s="5"/>
    </row>
    <row r="14" spans="1:30" ht="25.5" customHeight="1">
      <c r="A14" s="66">
        <v>6</v>
      </c>
      <c r="B14" s="67" t="s">
        <v>84</v>
      </c>
      <c r="C14" s="79">
        <v>1968</v>
      </c>
      <c r="D14" s="80"/>
      <c r="E14" s="69" t="s">
        <v>27</v>
      </c>
      <c r="F14" s="80">
        <v>5</v>
      </c>
      <c r="G14" s="81">
        <v>4</v>
      </c>
      <c r="H14" s="72">
        <v>3921.4</v>
      </c>
      <c r="I14" s="82">
        <v>3543.3</v>
      </c>
      <c r="J14" s="82">
        <v>3543.3</v>
      </c>
      <c r="K14" s="83">
        <v>147</v>
      </c>
      <c r="L14" s="84" t="s">
        <v>71</v>
      </c>
      <c r="M14" s="72">
        <f>SUM('Реестр по видам ремонта с ПУ '!C15)</f>
        <v>2902733</v>
      </c>
      <c r="N14" s="82">
        <v>2067646</v>
      </c>
      <c r="O14" s="82">
        <v>689951</v>
      </c>
      <c r="P14" s="82"/>
      <c r="Q14" s="73">
        <v>145136</v>
      </c>
      <c r="R14" s="74">
        <f t="shared" si="0"/>
        <v>819.2173962125702</v>
      </c>
      <c r="S14" s="75">
        <v>4545.6</v>
      </c>
      <c r="T14" s="111">
        <v>40900</v>
      </c>
      <c r="AC14" s="5"/>
      <c r="AD14" s="5"/>
    </row>
    <row r="15" spans="1:30" ht="25.5" customHeight="1">
      <c r="A15" s="66">
        <v>7</v>
      </c>
      <c r="B15" s="67" t="s">
        <v>34</v>
      </c>
      <c r="C15" s="79">
        <v>1975</v>
      </c>
      <c r="D15" s="80"/>
      <c r="E15" s="69" t="s">
        <v>27</v>
      </c>
      <c r="F15" s="80">
        <v>5</v>
      </c>
      <c r="G15" s="81">
        <v>6</v>
      </c>
      <c r="H15" s="72">
        <v>5068.7</v>
      </c>
      <c r="I15" s="82">
        <v>4478.5</v>
      </c>
      <c r="J15" s="82">
        <v>4478.5</v>
      </c>
      <c r="K15" s="83">
        <v>210</v>
      </c>
      <c r="L15" s="84" t="s">
        <v>71</v>
      </c>
      <c r="M15" s="72">
        <f>SUM('Реестр по видам ремонта с ПУ '!C16)</f>
        <v>2017427</v>
      </c>
      <c r="N15" s="82">
        <v>1437034</v>
      </c>
      <c r="O15" s="82">
        <v>479522</v>
      </c>
      <c r="P15" s="82"/>
      <c r="Q15" s="73">
        <v>100871</v>
      </c>
      <c r="R15" s="74">
        <f t="shared" si="0"/>
        <v>450.469353578207</v>
      </c>
      <c r="S15" s="75">
        <v>4545.6</v>
      </c>
      <c r="T15" s="111">
        <v>40900</v>
      </c>
      <c r="AC15" s="5"/>
      <c r="AD15" s="5"/>
    </row>
    <row r="16" spans="1:30" ht="25.5" customHeight="1">
      <c r="A16" s="66">
        <v>8</v>
      </c>
      <c r="B16" s="67" t="s">
        <v>35</v>
      </c>
      <c r="C16" s="79">
        <v>1971</v>
      </c>
      <c r="D16" s="80"/>
      <c r="E16" s="69" t="s">
        <v>27</v>
      </c>
      <c r="F16" s="80">
        <v>5</v>
      </c>
      <c r="G16" s="81">
        <v>4</v>
      </c>
      <c r="H16" s="72">
        <v>3844.6</v>
      </c>
      <c r="I16" s="82">
        <v>3458.8</v>
      </c>
      <c r="J16" s="82">
        <v>3458.8</v>
      </c>
      <c r="K16" s="83">
        <v>188</v>
      </c>
      <c r="L16" s="84" t="s">
        <v>71</v>
      </c>
      <c r="M16" s="72">
        <f>SUM('Реестр по видам ремонта с ПУ '!C17)</f>
        <v>1688177</v>
      </c>
      <c r="N16" s="82">
        <v>1202505</v>
      </c>
      <c r="O16" s="82">
        <v>401263</v>
      </c>
      <c r="P16" s="82"/>
      <c r="Q16" s="73">
        <v>84409</v>
      </c>
      <c r="R16" s="74">
        <f t="shared" si="0"/>
        <v>488.0817046374465</v>
      </c>
      <c r="S16" s="75">
        <v>4545.6</v>
      </c>
      <c r="T16" s="111">
        <v>40900</v>
      </c>
      <c r="AC16" s="5"/>
      <c r="AD16" s="5"/>
    </row>
    <row r="17" spans="1:30" ht="25.5" customHeight="1">
      <c r="A17" s="66">
        <v>9</v>
      </c>
      <c r="B17" s="67" t="s">
        <v>36</v>
      </c>
      <c r="C17" s="79">
        <v>1962</v>
      </c>
      <c r="D17" s="80"/>
      <c r="E17" s="69" t="s">
        <v>29</v>
      </c>
      <c r="F17" s="80">
        <v>4</v>
      </c>
      <c r="G17" s="81">
        <v>5</v>
      </c>
      <c r="H17" s="72">
        <v>3059.3</v>
      </c>
      <c r="I17" s="82">
        <v>2564.8</v>
      </c>
      <c r="J17" s="82">
        <v>2245.8</v>
      </c>
      <c r="K17" s="83">
        <v>103</v>
      </c>
      <c r="L17" s="84" t="s">
        <v>71</v>
      </c>
      <c r="M17" s="72">
        <f>SUM('Реестр по видам ремонта с ПУ '!C18)</f>
        <v>1810152</v>
      </c>
      <c r="N17" s="82">
        <v>1289389</v>
      </c>
      <c r="O17" s="82">
        <v>430255</v>
      </c>
      <c r="P17" s="82"/>
      <c r="Q17" s="73">
        <v>90508</v>
      </c>
      <c r="R17" s="74">
        <f t="shared" si="0"/>
        <v>705.7673112913287</v>
      </c>
      <c r="S17" s="75">
        <v>4545.6</v>
      </c>
      <c r="T17" s="111">
        <v>40900</v>
      </c>
      <c r="AC17" s="5"/>
      <c r="AD17" s="5"/>
    </row>
    <row r="18" spans="1:30" ht="25.5" customHeight="1" thickBot="1">
      <c r="A18" s="66">
        <v>10</v>
      </c>
      <c r="B18" s="67" t="s">
        <v>51</v>
      </c>
      <c r="C18" s="79">
        <v>1963</v>
      </c>
      <c r="D18" s="80"/>
      <c r="E18" s="69" t="s">
        <v>29</v>
      </c>
      <c r="F18" s="80">
        <v>4</v>
      </c>
      <c r="G18" s="81">
        <v>2</v>
      </c>
      <c r="H18" s="72">
        <v>1289</v>
      </c>
      <c r="I18" s="82">
        <v>872</v>
      </c>
      <c r="J18" s="82">
        <v>872</v>
      </c>
      <c r="K18" s="83">
        <v>48</v>
      </c>
      <c r="L18" s="84" t="s">
        <v>71</v>
      </c>
      <c r="M18" s="72">
        <f>SUM('Реестр по видам ремонта с ПУ '!C19)</f>
        <v>2543660</v>
      </c>
      <c r="N18" s="82">
        <v>1811874.45</v>
      </c>
      <c r="O18" s="82">
        <v>604602.55</v>
      </c>
      <c r="P18" s="82"/>
      <c r="Q18" s="73">
        <v>127183</v>
      </c>
      <c r="R18" s="74">
        <f t="shared" si="0"/>
        <v>2917.0412844036696</v>
      </c>
      <c r="S18" s="75">
        <v>4545.6</v>
      </c>
      <c r="T18" s="111">
        <v>40900</v>
      </c>
      <c r="AC18" s="5"/>
      <c r="AD18" s="5"/>
    </row>
    <row r="19" spans="1:30" s="4" customFormat="1" ht="25.5" customHeight="1" thickBot="1">
      <c r="A19" s="196" t="s">
        <v>37</v>
      </c>
      <c r="B19" s="197"/>
      <c r="C19" s="29"/>
      <c r="D19" s="30"/>
      <c r="E19" s="30"/>
      <c r="F19" s="29"/>
      <c r="G19" s="31"/>
      <c r="H19" s="26">
        <f>SUM(H9:H18)</f>
        <v>31519.2</v>
      </c>
      <c r="I19" s="35">
        <f>SUM(I9:I18)</f>
        <v>26739.899999999998</v>
      </c>
      <c r="J19" s="35">
        <f>SUM(J9:J18)</f>
        <v>25617.5</v>
      </c>
      <c r="K19" s="36">
        <f>SUM(K9:K18)</f>
        <v>1209</v>
      </c>
      <c r="L19" s="32"/>
      <c r="M19" s="26">
        <f>SUM(M9:M18)</f>
        <v>22085841</v>
      </c>
      <c r="N19" s="35">
        <f>SUM(N9:N18)</f>
        <v>15731966.82</v>
      </c>
      <c r="O19" s="35">
        <f>SUM(O9:O18)</f>
        <v>5249583.88</v>
      </c>
      <c r="P19" s="35">
        <f>SUM(P9:P18)</f>
        <v>0</v>
      </c>
      <c r="Q19" s="27">
        <f>SUM(Q9:Q18)</f>
        <v>1104290.3</v>
      </c>
      <c r="R19" s="28">
        <f>AVERAGE(R9:R18)</f>
        <v>1083.3643167431285</v>
      </c>
      <c r="S19" s="25">
        <f>AVERAGE(S9:S18)</f>
        <v>4545.599999999999</v>
      </c>
      <c r="T19" s="24"/>
      <c r="AC19" s="33"/>
      <c r="AD19" s="33"/>
    </row>
    <row r="20" spans="1:20" s="86" customFormat="1" ht="18" customHeight="1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</row>
    <row r="21" spans="1:16" s="43" customFormat="1" ht="17.25" customHeight="1" thickBot="1">
      <c r="A21" s="186" t="s">
        <v>52</v>
      </c>
      <c r="B21" s="186"/>
      <c r="C21" s="186"/>
      <c r="D21" s="186"/>
      <c r="E21" s="186"/>
      <c r="F21" s="186" t="s">
        <v>69</v>
      </c>
      <c r="G21" s="186"/>
      <c r="H21" s="186"/>
      <c r="I21" s="186"/>
      <c r="J21" s="186"/>
      <c r="K21" s="186"/>
      <c r="L21" s="186"/>
      <c r="M21" s="187" t="s">
        <v>70</v>
      </c>
      <c r="N21" s="187"/>
      <c r="O21" s="187"/>
      <c r="P21" s="187"/>
    </row>
    <row r="22" spans="1:16" s="2" customFormat="1" ht="12.75" customHeight="1">
      <c r="A22" s="189" t="s">
        <v>53</v>
      </c>
      <c r="B22" s="189"/>
      <c r="C22" s="189"/>
      <c r="D22" s="189"/>
      <c r="E22" s="189" t="s">
        <v>54</v>
      </c>
      <c r="F22" s="189"/>
      <c r="G22" s="189"/>
      <c r="H22" s="189"/>
      <c r="I22" s="189" t="s">
        <v>55</v>
      </c>
      <c r="J22" s="189"/>
      <c r="K22" s="189"/>
      <c r="L22" s="189"/>
      <c r="M22" s="190" t="s">
        <v>56</v>
      </c>
      <c r="N22" s="190"/>
      <c r="O22" s="190"/>
      <c r="P22" s="190"/>
    </row>
    <row r="23" spans="1:30" s="4" customFormat="1" ht="25.5" customHeight="1">
      <c r="A23" s="37"/>
      <c r="B23" s="37"/>
      <c r="C23" s="38"/>
      <c r="D23" s="39"/>
      <c r="E23" s="39"/>
      <c r="F23" s="38"/>
      <c r="G23" s="38"/>
      <c r="H23" s="40"/>
      <c r="I23" s="40"/>
      <c r="J23" s="40"/>
      <c r="K23" s="41"/>
      <c r="L23" s="42"/>
      <c r="M23" s="40"/>
      <c r="N23" s="40"/>
      <c r="O23" s="40"/>
      <c r="P23" s="40"/>
      <c r="Q23" s="40"/>
      <c r="R23" s="40"/>
      <c r="S23" s="40"/>
      <c r="T23" s="39"/>
      <c r="AC23" s="33"/>
      <c r="AD23" s="33"/>
    </row>
    <row r="24" ht="14.25" customHeight="1"/>
  </sheetData>
  <sheetProtection selectLockedCells="1" selectUnlockedCells="1"/>
  <mergeCells count="32">
    <mergeCell ref="Q1:T1"/>
    <mergeCell ref="A2:S2"/>
    <mergeCell ref="A4:A7"/>
    <mergeCell ref="B4:B7"/>
    <mergeCell ref="C4:D4"/>
    <mergeCell ref="I4:J4"/>
    <mergeCell ref="K4:K6"/>
    <mergeCell ref="L4:L7"/>
    <mergeCell ref="G4:G7"/>
    <mergeCell ref="N5:Q5"/>
    <mergeCell ref="A22:D22"/>
    <mergeCell ref="E22:H22"/>
    <mergeCell ref="I22:L22"/>
    <mergeCell ref="M22:P22"/>
    <mergeCell ref="A20:T20"/>
    <mergeCell ref="T4:T7"/>
    <mergeCell ref="C5:C7"/>
    <mergeCell ref="A19:B19"/>
    <mergeCell ref="E4:E7"/>
    <mergeCell ref="F4:F7"/>
    <mergeCell ref="A21:E21"/>
    <mergeCell ref="F21:H21"/>
    <mergeCell ref="I21:L21"/>
    <mergeCell ref="M21:P21"/>
    <mergeCell ref="M5:M6"/>
    <mergeCell ref="D5:D7"/>
    <mergeCell ref="I5:I6"/>
    <mergeCell ref="J5:J6"/>
    <mergeCell ref="R4:R6"/>
    <mergeCell ref="S4:S6"/>
    <mergeCell ref="M4:Q4"/>
    <mergeCell ref="H4:H6"/>
  </mergeCells>
  <printOptions horizontalCentered="1"/>
  <pageMargins left="0" right="0" top="0" bottom="0" header="0" footer="0"/>
  <pageSetup fitToHeight="0" fitToWidth="1"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15.00390625" style="0" customWidth="1"/>
    <col min="3" max="3" width="15.00390625" style="91" customWidth="1"/>
    <col min="4" max="4" width="18.00390625" style="91" customWidth="1"/>
    <col min="5" max="7" width="9.140625" style="91" customWidth="1"/>
    <col min="8" max="9" width="10.140625" style="91" bestFit="1" customWidth="1"/>
    <col min="10" max="12" width="9.140625" style="91" customWidth="1"/>
    <col min="13" max="14" width="18.8515625" style="91" customWidth="1"/>
  </cols>
  <sheetData>
    <row r="1" spans="1:29" ht="15.75">
      <c r="A1" s="3"/>
      <c r="B1" s="3"/>
      <c r="C1" s="3"/>
      <c r="D1" s="3"/>
      <c r="E1" s="3"/>
      <c r="F1" s="3"/>
      <c r="G1" s="3"/>
      <c r="H1" s="3"/>
      <c r="I1" s="3"/>
      <c r="J1" s="3"/>
      <c r="K1" s="199" t="s">
        <v>58</v>
      </c>
      <c r="L1" s="199"/>
      <c r="M1" s="199"/>
      <c r="N1" s="199"/>
      <c r="O1" s="3"/>
      <c r="P1" s="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.75">
      <c r="A2" s="3"/>
      <c r="B2" s="3"/>
      <c r="C2" s="3"/>
      <c r="D2" s="3"/>
      <c r="E2" s="3"/>
      <c r="F2" s="3"/>
      <c r="G2" s="3"/>
      <c r="H2" s="3"/>
      <c r="I2" s="3"/>
      <c r="J2" s="3"/>
      <c r="K2" s="218"/>
      <c r="L2" s="218"/>
      <c r="M2" s="218"/>
      <c r="N2" s="218"/>
      <c r="O2" s="10"/>
      <c r="P2" s="1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s="1" customFormat="1" ht="20.25" customHeight="1">
      <c r="A3" s="88"/>
      <c r="B3" s="21"/>
      <c r="C3" s="219" t="s">
        <v>59</v>
      </c>
      <c r="D3" s="219"/>
      <c r="E3" s="219"/>
      <c r="F3" s="219"/>
      <c r="G3" s="219"/>
      <c r="H3" s="219"/>
      <c r="I3" s="219"/>
      <c r="J3" s="219"/>
      <c r="K3" s="89"/>
      <c r="L3" s="89"/>
      <c r="M3" s="89"/>
      <c r="N3" s="89"/>
    </row>
    <row r="4" spans="1:14" s="1" customFormat="1" ht="20.25" customHeight="1">
      <c r="A4" s="88"/>
      <c r="B4" s="21"/>
      <c r="C4" s="219" t="s">
        <v>60</v>
      </c>
      <c r="D4" s="219"/>
      <c r="E4" s="219"/>
      <c r="F4" s="219"/>
      <c r="G4" s="219"/>
      <c r="H4" s="219"/>
      <c r="I4" s="219"/>
      <c r="J4" s="219"/>
      <c r="K4" s="89"/>
      <c r="L4" s="89"/>
      <c r="M4" s="89"/>
      <c r="N4" s="89"/>
    </row>
    <row r="5" spans="1:14" s="1" customFormat="1" ht="16.5" thickBot="1">
      <c r="A5" s="3"/>
      <c r="B5" s="21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s="1" customFormat="1" ht="70.5" customHeight="1">
      <c r="A6" s="222" t="s">
        <v>1</v>
      </c>
      <c r="B6" s="225" t="s">
        <v>61</v>
      </c>
      <c r="C6" s="228" t="s">
        <v>7</v>
      </c>
      <c r="D6" s="228" t="s">
        <v>9</v>
      </c>
      <c r="E6" s="220" t="s">
        <v>62</v>
      </c>
      <c r="F6" s="220"/>
      <c r="G6" s="220"/>
      <c r="H6" s="220"/>
      <c r="I6" s="220"/>
      <c r="J6" s="220" t="s">
        <v>11</v>
      </c>
      <c r="K6" s="220"/>
      <c r="L6" s="220"/>
      <c r="M6" s="220"/>
      <c r="N6" s="221"/>
    </row>
    <row r="7" spans="1:14" s="1" customFormat="1" ht="43.5" customHeight="1">
      <c r="A7" s="223"/>
      <c r="B7" s="226"/>
      <c r="C7" s="229"/>
      <c r="D7" s="229"/>
      <c r="E7" s="98" t="s">
        <v>63</v>
      </c>
      <c r="F7" s="98" t="s">
        <v>64</v>
      </c>
      <c r="G7" s="98" t="s">
        <v>65</v>
      </c>
      <c r="H7" s="98" t="s">
        <v>66</v>
      </c>
      <c r="I7" s="98" t="s">
        <v>16</v>
      </c>
      <c r="J7" s="98" t="s">
        <v>63</v>
      </c>
      <c r="K7" s="98" t="s">
        <v>64</v>
      </c>
      <c r="L7" s="98" t="s">
        <v>65</v>
      </c>
      <c r="M7" s="98" t="s">
        <v>66</v>
      </c>
      <c r="N7" s="99" t="s">
        <v>16</v>
      </c>
    </row>
    <row r="8" spans="1:14" s="1" customFormat="1" ht="30" customHeight="1" thickBot="1">
      <c r="A8" s="224"/>
      <c r="B8" s="227"/>
      <c r="C8" s="100" t="s">
        <v>38</v>
      </c>
      <c r="D8" s="101" t="s">
        <v>24</v>
      </c>
      <c r="E8" s="101" t="s">
        <v>39</v>
      </c>
      <c r="F8" s="101" t="s">
        <v>39</v>
      </c>
      <c r="G8" s="101" t="s">
        <v>39</v>
      </c>
      <c r="H8" s="101" t="s">
        <v>39</v>
      </c>
      <c r="I8" s="101" t="s">
        <v>39</v>
      </c>
      <c r="J8" s="101" t="s">
        <v>25</v>
      </c>
      <c r="K8" s="101" t="s">
        <v>25</v>
      </c>
      <c r="L8" s="101" t="s">
        <v>25</v>
      </c>
      <c r="M8" s="101" t="s">
        <v>25</v>
      </c>
      <c r="N8" s="102" t="s">
        <v>25</v>
      </c>
    </row>
    <row r="9" spans="1:14" s="87" customFormat="1" ht="13.5" thickBot="1">
      <c r="A9" s="109">
        <v>1</v>
      </c>
      <c r="B9" s="105">
        <v>2</v>
      </c>
      <c r="C9" s="105">
        <v>3</v>
      </c>
      <c r="D9" s="105">
        <v>4</v>
      </c>
      <c r="E9" s="105">
        <v>5</v>
      </c>
      <c r="F9" s="105">
        <v>6</v>
      </c>
      <c r="G9" s="105">
        <v>7</v>
      </c>
      <c r="H9" s="105">
        <v>8</v>
      </c>
      <c r="I9" s="105">
        <v>9</v>
      </c>
      <c r="J9" s="105">
        <v>10</v>
      </c>
      <c r="K9" s="105">
        <v>11</v>
      </c>
      <c r="L9" s="105">
        <v>12</v>
      </c>
      <c r="M9" s="105">
        <v>13</v>
      </c>
      <c r="N9" s="110">
        <v>14</v>
      </c>
    </row>
    <row r="10" spans="1:14" s="1" customFormat="1" ht="15.75" customHeight="1" thickBot="1">
      <c r="A10" s="231" t="s">
        <v>40</v>
      </c>
      <c r="B10" s="232"/>
      <c r="C10" s="106">
        <v>31519.2</v>
      </c>
      <c r="D10" s="107">
        <v>1209</v>
      </c>
      <c r="E10" s="106">
        <v>0</v>
      </c>
      <c r="F10" s="106">
        <v>0</v>
      </c>
      <c r="G10" s="106">
        <v>0</v>
      </c>
      <c r="H10" s="107">
        <v>10</v>
      </c>
      <c r="I10" s="107">
        <f>SUM(E10:H10)</f>
        <v>10</v>
      </c>
      <c r="J10" s="106">
        <v>0</v>
      </c>
      <c r="K10" s="106">
        <v>0</v>
      </c>
      <c r="L10" s="106">
        <v>0</v>
      </c>
      <c r="M10" s="106">
        <v>22085841</v>
      </c>
      <c r="N10" s="108">
        <f>SUM(J10:M10)</f>
        <v>22085841</v>
      </c>
    </row>
    <row r="11" spans="1:14" s="4" customFormat="1" ht="15.75" customHeight="1" thickBot="1">
      <c r="A11" s="233" t="s">
        <v>41</v>
      </c>
      <c r="B11" s="234"/>
      <c r="C11" s="90">
        <f aca="true" t="shared" si="0" ref="C11:H11">SUM(C10)</f>
        <v>31519.2</v>
      </c>
      <c r="D11" s="103">
        <f t="shared" si="0"/>
        <v>1209</v>
      </c>
      <c r="E11" s="90">
        <f t="shared" si="0"/>
        <v>0</v>
      </c>
      <c r="F11" s="90">
        <f t="shared" si="0"/>
        <v>0</v>
      </c>
      <c r="G11" s="90">
        <f t="shared" si="0"/>
        <v>0</v>
      </c>
      <c r="H11" s="103">
        <f t="shared" si="0"/>
        <v>10</v>
      </c>
      <c r="I11" s="103">
        <f aca="true" t="shared" si="1" ref="I11:N11">SUM(I10)</f>
        <v>10</v>
      </c>
      <c r="J11" s="90">
        <f t="shared" si="1"/>
        <v>0</v>
      </c>
      <c r="K11" s="90">
        <f t="shared" si="1"/>
        <v>0</v>
      </c>
      <c r="L11" s="90">
        <f t="shared" si="1"/>
        <v>0</v>
      </c>
      <c r="M11" s="90">
        <f t="shared" si="1"/>
        <v>22085841</v>
      </c>
      <c r="N11" s="104">
        <f t="shared" si="1"/>
        <v>22085841</v>
      </c>
    </row>
    <row r="12" spans="8:9" ht="12.75">
      <c r="H12" s="92"/>
      <c r="I12" s="92"/>
    </row>
    <row r="13" spans="1:16" s="94" customFormat="1" ht="17.25" customHeight="1" thickBot="1">
      <c r="A13" s="186" t="s">
        <v>52</v>
      </c>
      <c r="B13" s="186"/>
      <c r="C13" s="186"/>
      <c r="D13" s="186"/>
      <c r="E13" s="186"/>
      <c r="F13" s="217" t="s">
        <v>67</v>
      </c>
      <c r="G13" s="217"/>
      <c r="H13" s="217"/>
      <c r="I13" s="217"/>
      <c r="J13" s="217"/>
      <c r="K13" s="217"/>
      <c r="L13" s="217" t="s">
        <v>68</v>
      </c>
      <c r="M13" s="217"/>
      <c r="N13" s="217"/>
      <c r="O13" s="93"/>
      <c r="P13" s="93"/>
    </row>
    <row r="14" spans="1:16" s="97" customFormat="1" ht="12.75" customHeight="1">
      <c r="A14" s="189" t="s">
        <v>53</v>
      </c>
      <c r="B14" s="189"/>
      <c r="C14" s="189"/>
      <c r="D14" s="189"/>
      <c r="E14" s="230" t="s">
        <v>54</v>
      </c>
      <c r="F14" s="230"/>
      <c r="G14" s="230"/>
      <c r="H14" s="230"/>
      <c r="I14" s="230" t="s">
        <v>55</v>
      </c>
      <c r="J14" s="230"/>
      <c r="K14" s="230"/>
      <c r="L14" s="216" t="s">
        <v>56</v>
      </c>
      <c r="M14" s="216"/>
      <c r="N14" s="95"/>
      <c r="O14" s="96"/>
      <c r="P14" s="96"/>
    </row>
  </sheetData>
  <sheetProtection/>
  <mergeCells count="20">
    <mergeCell ref="A6:A8"/>
    <mergeCell ref="B6:B8"/>
    <mergeCell ref="C6:C7"/>
    <mergeCell ref="D6:D7"/>
    <mergeCell ref="E6:I6"/>
    <mergeCell ref="A14:D14"/>
    <mergeCell ref="E14:H14"/>
    <mergeCell ref="I14:K14"/>
    <mergeCell ref="A10:B10"/>
    <mergeCell ref="A11:B11"/>
    <mergeCell ref="L14:M14"/>
    <mergeCell ref="A13:E13"/>
    <mergeCell ref="F13:H13"/>
    <mergeCell ref="I13:K13"/>
    <mergeCell ref="L13:N13"/>
    <mergeCell ref="K1:N1"/>
    <mergeCell ref="K2:N2"/>
    <mergeCell ref="C3:J3"/>
    <mergeCell ref="C4:J4"/>
    <mergeCell ref="J6:N6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33.00390625" style="1" customWidth="1"/>
    <col min="3" max="3" width="18.140625" style="1" customWidth="1"/>
    <col min="4" max="4" width="18.28125" style="1" customWidth="1"/>
    <col min="5" max="5" width="14.00390625" style="1" customWidth="1"/>
    <col min="6" max="6" width="19.421875" style="1" customWidth="1"/>
    <col min="7" max="7" width="9.421875" style="1" customWidth="1"/>
    <col min="8" max="8" width="17.7109375" style="1" customWidth="1"/>
    <col min="9" max="9" width="13.57421875" style="1" customWidth="1"/>
    <col min="10" max="10" width="16.421875" style="1" customWidth="1"/>
    <col min="11" max="11" width="12.8515625" style="1" customWidth="1"/>
    <col min="12" max="12" width="16.8515625" style="1" customWidth="1"/>
    <col min="13" max="13" width="17.140625" style="1" customWidth="1"/>
    <col min="14" max="14" width="11.7109375" style="1" customWidth="1"/>
    <col min="15" max="15" width="9.140625" style="1" customWidth="1"/>
    <col min="16" max="16" width="13.57421875" style="1" customWidth="1"/>
    <col min="17" max="16384" width="9.140625" style="1" customWidth="1"/>
  </cols>
  <sheetData>
    <row r="1" spans="1:20" ht="18.75">
      <c r="A1" s="3"/>
      <c r="B1" s="3"/>
      <c r="C1" s="3"/>
      <c r="D1" s="3"/>
      <c r="E1" s="3"/>
      <c r="F1" s="3"/>
      <c r="G1" s="3"/>
      <c r="H1" s="3"/>
      <c r="I1" s="3"/>
      <c r="J1" s="199" t="s">
        <v>87</v>
      </c>
      <c r="K1" s="199"/>
      <c r="L1" s="199"/>
      <c r="M1" s="199"/>
      <c r="N1" s="56"/>
      <c r="O1" s="3"/>
      <c r="P1" s="3"/>
      <c r="Q1" s="237"/>
      <c r="R1" s="237"/>
      <c r="S1" s="237"/>
      <c r="T1" s="237"/>
    </row>
    <row r="2" spans="10:13" ht="18.75">
      <c r="J2" s="218"/>
      <c r="K2" s="218"/>
      <c r="L2" s="218"/>
      <c r="M2" s="218"/>
    </row>
    <row r="3" spans="1:14" ht="18.75" customHeight="1">
      <c r="A3" s="200" t="s">
        <v>42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2"/>
    </row>
    <row r="4" spans="1:14" ht="13.5" thickBot="1">
      <c r="A4" s="44"/>
      <c r="B4" s="44"/>
      <c r="C4" s="44"/>
      <c r="D4" s="2"/>
      <c r="E4" s="2"/>
      <c r="F4" s="2"/>
      <c r="G4" s="2"/>
      <c r="H4" s="2"/>
      <c r="I4" s="2"/>
      <c r="J4" s="2"/>
      <c r="K4" s="2"/>
      <c r="L4" s="2"/>
      <c r="M4" s="2"/>
      <c r="N4" s="22"/>
    </row>
    <row r="5" spans="1:14" ht="46.5" customHeight="1">
      <c r="A5" s="244" t="s">
        <v>43</v>
      </c>
      <c r="B5" s="235" t="s">
        <v>2</v>
      </c>
      <c r="C5" s="248" t="s">
        <v>44</v>
      </c>
      <c r="D5" s="235" t="s">
        <v>45</v>
      </c>
      <c r="E5" s="250" t="s">
        <v>33</v>
      </c>
      <c r="F5" s="251"/>
      <c r="G5" s="254" t="s">
        <v>46</v>
      </c>
      <c r="H5" s="255"/>
      <c r="I5" s="250" t="s">
        <v>47</v>
      </c>
      <c r="J5" s="251"/>
      <c r="K5" s="254" t="s">
        <v>48</v>
      </c>
      <c r="L5" s="255"/>
      <c r="M5" s="235" t="s">
        <v>49</v>
      </c>
      <c r="N5" s="22"/>
    </row>
    <row r="6" spans="1:14" ht="34.5" customHeight="1">
      <c r="A6" s="245"/>
      <c r="B6" s="236"/>
      <c r="C6" s="249"/>
      <c r="D6" s="236"/>
      <c r="E6" s="252"/>
      <c r="F6" s="253"/>
      <c r="G6" s="256"/>
      <c r="H6" s="257"/>
      <c r="I6" s="252"/>
      <c r="J6" s="253"/>
      <c r="K6" s="256"/>
      <c r="L6" s="257"/>
      <c r="M6" s="236"/>
      <c r="N6" s="22"/>
    </row>
    <row r="7" spans="1:14" ht="16.5" thickBot="1">
      <c r="A7" s="246"/>
      <c r="B7" s="247"/>
      <c r="C7" s="34" t="s">
        <v>25</v>
      </c>
      <c r="D7" s="112" t="s">
        <v>25</v>
      </c>
      <c r="E7" s="64" t="s">
        <v>38</v>
      </c>
      <c r="F7" s="65" t="s">
        <v>25</v>
      </c>
      <c r="G7" s="45" t="s">
        <v>39</v>
      </c>
      <c r="H7" s="46" t="s">
        <v>25</v>
      </c>
      <c r="I7" s="64" t="s">
        <v>38</v>
      </c>
      <c r="J7" s="65" t="s">
        <v>25</v>
      </c>
      <c r="K7" s="45" t="s">
        <v>38</v>
      </c>
      <c r="L7" s="46" t="s">
        <v>25</v>
      </c>
      <c r="M7" s="112" t="s">
        <v>25</v>
      </c>
      <c r="N7" s="22"/>
    </row>
    <row r="8" spans="1:14" s="55" customFormat="1" ht="13.5" thickBot="1">
      <c r="A8" s="47">
        <v>1</v>
      </c>
      <c r="B8" s="48">
        <v>2</v>
      </c>
      <c r="C8" s="49">
        <v>3</v>
      </c>
      <c r="D8" s="48">
        <v>4</v>
      </c>
      <c r="E8" s="50">
        <v>5</v>
      </c>
      <c r="F8" s="51">
        <v>6</v>
      </c>
      <c r="G8" s="52">
        <v>7</v>
      </c>
      <c r="H8" s="53">
        <v>8</v>
      </c>
      <c r="I8" s="50">
        <v>9</v>
      </c>
      <c r="J8" s="51">
        <v>10</v>
      </c>
      <c r="K8" s="52">
        <v>11</v>
      </c>
      <c r="L8" s="53">
        <v>12</v>
      </c>
      <c r="M8" s="48">
        <v>13</v>
      </c>
      <c r="N8" s="54"/>
    </row>
    <row r="9" spans="1:14" ht="15.75" customHeight="1" thickBot="1">
      <c r="A9" s="240" t="s">
        <v>41</v>
      </c>
      <c r="B9" s="241"/>
      <c r="C9" s="53"/>
      <c r="D9" s="48"/>
      <c r="E9" s="50"/>
      <c r="F9" s="51"/>
      <c r="G9" s="52"/>
      <c r="H9" s="53"/>
      <c r="I9" s="50"/>
      <c r="J9" s="51"/>
      <c r="K9" s="52"/>
      <c r="L9" s="53"/>
      <c r="M9" s="48"/>
      <c r="N9" s="22"/>
    </row>
    <row r="10" spans="1:15" ht="15.75">
      <c r="A10" s="66">
        <v>1</v>
      </c>
      <c r="B10" s="67" t="s">
        <v>28</v>
      </c>
      <c r="C10" s="70">
        <f>SUM(D10+F10+H10+J10+L10+M10)</f>
        <v>1364151</v>
      </c>
      <c r="D10" s="71">
        <v>404151</v>
      </c>
      <c r="E10" s="72">
        <v>728</v>
      </c>
      <c r="F10" s="73">
        <v>960000</v>
      </c>
      <c r="G10" s="74"/>
      <c r="H10" s="75"/>
      <c r="I10" s="72"/>
      <c r="J10" s="73"/>
      <c r="K10" s="74"/>
      <c r="L10" s="75"/>
      <c r="M10" s="71"/>
      <c r="N10" s="76"/>
      <c r="O10" s="77"/>
    </row>
    <row r="11" spans="1:15" ht="15.75">
      <c r="A11" s="66">
        <v>2</v>
      </c>
      <c r="B11" s="67" t="s">
        <v>30</v>
      </c>
      <c r="C11" s="70">
        <f aca="true" t="shared" si="0" ref="C11:C19">SUM(D11+F11+H11+J11+L11+M11)</f>
        <v>1364151</v>
      </c>
      <c r="D11" s="71">
        <v>404151</v>
      </c>
      <c r="E11" s="72">
        <v>728</v>
      </c>
      <c r="F11" s="73">
        <v>960000</v>
      </c>
      <c r="G11" s="74"/>
      <c r="H11" s="75"/>
      <c r="I11" s="72"/>
      <c r="J11" s="73"/>
      <c r="K11" s="74"/>
      <c r="L11" s="75"/>
      <c r="M11" s="71"/>
      <c r="N11" s="76"/>
      <c r="O11" s="77"/>
    </row>
    <row r="12" spans="1:14" ht="15.75">
      <c r="A12" s="66">
        <v>3</v>
      </c>
      <c r="B12" s="67" t="s">
        <v>31</v>
      </c>
      <c r="C12" s="70">
        <f t="shared" si="0"/>
        <v>1523262</v>
      </c>
      <c r="D12" s="71">
        <v>406371</v>
      </c>
      <c r="E12" s="72">
        <v>1207.96</v>
      </c>
      <c r="F12" s="73">
        <v>1116891</v>
      </c>
      <c r="G12" s="74"/>
      <c r="H12" s="75"/>
      <c r="I12" s="72"/>
      <c r="J12" s="73"/>
      <c r="K12" s="74"/>
      <c r="L12" s="75"/>
      <c r="M12" s="71"/>
      <c r="N12" s="76"/>
    </row>
    <row r="13" spans="1:14" ht="15.75">
      <c r="A13" s="66">
        <v>4</v>
      </c>
      <c r="B13" s="67" t="s">
        <v>32</v>
      </c>
      <c r="C13" s="70">
        <f t="shared" si="0"/>
        <v>3683622</v>
      </c>
      <c r="D13" s="71">
        <v>1826152</v>
      </c>
      <c r="E13" s="72">
        <v>820</v>
      </c>
      <c r="F13" s="73">
        <v>935550</v>
      </c>
      <c r="G13" s="74"/>
      <c r="H13" s="75"/>
      <c r="I13" s="72"/>
      <c r="J13" s="73"/>
      <c r="K13" s="74">
        <v>416</v>
      </c>
      <c r="L13" s="75">
        <v>921920</v>
      </c>
      <c r="M13" s="71"/>
      <c r="N13" s="22"/>
    </row>
    <row r="14" spans="1:14" ht="15.75">
      <c r="A14" s="66">
        <v>5</v>
      </c>
      <c r="B14" s="67" t="s">
        <v>83</v>
      </c>
      <c r="C14" s="70">
        <f t="shared" si="0"/>
        <v>3188506</v>
      </c>
      <c r="D14" s="71">
        <v>688588</v>
      </c>
      <c r="E14" s="72">
        <v>1207</v>
      </c>
      <c r="F14" s="73">
        <v>2499918</v>
      </c>
      <c r="G14" s="74"/>
      <c r="H14" s="75"/>
      <c r="I14" s="72"/>
      <c r="J14" s="73"/>
      <c r="K14" s="74"/>
      <c r="L14" s="75"/>
      <c r="M14" s="71"/>
      <c r="N14" s="22"/>
    </row>
    <row r="15" spans="1:14" ht="15.75">
      <c r="A15" s="66">
        <v>6</v>
      </c>
      <c r="B15" s="67" t="s">
        <v>84</v>
      </c>
      <c r="C15" s="70">
        <f t="shared" si="0"/>
        <v>2902733</v>
      </c>
      <c r="D15" s="71">
        <v>1836269</v>
      </c>
      <c r="E15" s="72">
        <v>945</v>
      </c>
      <c r="F15" s="73">
        <v>1066464</v>
      </c>
      <c r="G15" s="74"/>
      <c r="H15" s="75"/>
      <c r="I15" s="72"/>
      <c r="J15" s="73"/>
      <c r="K15" s="74"/>
      <c r="L15" s="75"/>
      <c r="M15" s="71"/>
      <c r="N15" s="22"/>
    </row>
    <row r="16" spans="1:14" ht="15.75">
      <c r="A16" s="66">
        <v>7</v>
      </c>
      <c r="B16" s="67" t="s">
        <v>34</v>
      </c>
      <c r="C16" s="70">
        <f t="shared" si="0"/>
        <v>2017427</v>
      </c>
      <c r="D16" s="71">
        <v>404152</v>
      </c>
      <c r="E16" s="72">
        <v>1303</v>
      </c>
      <c r="F16" s="73">
        <v>1613275</v>
      </c>
      <c r="G16" s="74"/>
      <c r="H16" s="75"/>
      <c r="I16" s="72"/>
      <c r="J16" s="73"/>
      <c r="K16" s="74"/>
      <c r="L16" s="75"/>
      <c r="M16" s="71"/>
      <c r="N16" s="22"/>
    </row>
    <row r="17" spans="1:14" ht="15.75">
      <c r="A17" s="66">
        <v>8</v>
      </c>
      <c r="B17" s="67" t="s">
        <v>35</v>
      </c>
      <c r="C17" s="70">
        <f t="shared" si="0"/>
        <v>1688177</v>
      </c>
      <c r="D17" s="71">
        <v>404152</v>
      </c>
      <c r="E17" s="72">
        <v>950</v>
      </c>
      <c r="F17" s="73">
        <v>1284025</v>
      </c>
      <c r="G17" s="74"/>
      <c r="H17" s="75"/>
      <c r="I17" s="72"/>
      <c r="J17" s="73"/>
      <c r="K17" s="74"/>
      <c r="L17" s="75"/>
      <c r="M17" s="71"/>
      <c r="N17" s="22"/>
    </row>
    <row r="18" spans="1:14" ht="15.75">
      <c r="A18" s="66">
        <v>9</v>
      </c>
      <c r="B18" s="67" t="s">
        <v>36</v>
      </c>
      <c r="C18" s="70">
        <f t="shared" si="0"/>
        <v>1810152</v>
      </c>
      <c r="D18" s="71">
        <v>404152</v>
      </c>
      <c r="E18" s="72">
        <v>1257</v>
      </c>
      <c r="F18" s="73">
        <v>1406000</v>
      </c>
      <c r="G18" s="74"/>
      <c r="H18" s="75"/>
      <c r="I18" s="72"/>
      <c r="J18" s="73"/>
      <c r="K18" s="74"/>
      <c r="L18" s="75"/>
      <c r="M18" s="71"/>
      <c r="N18" s="22"/>
    </row>
    <row r="19" spans="1:14" s="77" customFormat="1" ht="16.5" customHeight="1">
      <c r="A19" s="66">
        <v>10</v>
      </c>
      <c r="B19" s="67" t="s">
        <v>51</v>
      </c>
      <c r="C19" s="70">
        <f t="shared" si="0"/>
        <v>2543660</v>
      </c>
      <c r="D19" s="71">
        <v>61746</v>
      </c>
      <c r="E19" s="72">
        <v>490</v>
      </c>
      <c r="F19" s="73">
        <v>2481914</v>
      </c>
      <c r="G19" s="74"/>
      <c r="H19" s="75"/>
      <c r="I19" s="72"/>
      <c r="J19" s="73"/>
      <c r="K19" s="74"/>
      <c r="L19" s="75"/>
      <c r="M19" s="71"/>
      <c r="N19" s="78"/>
    </row>
    <row r="20" spans="1:14" s="21" customFormat="1" ht="16.5" customHeight="1" thickBot="1">
      <c r="A20" s="242" t="s">
        <v>50</v>
      </c>
      <c r="B20" s="243"/>
      <c r="C20" s="57">
        <f aca="true" t="shared" si="1" ref="C20:M20">SUM(C10:C19)</f>
        <v>22085841</v>
      </c>
      <c r="D20" s="58">
        <f t="shared" si="1"/>
        <v>6839884</v>
      </c>
      <c r="E20" s="59">
        <f t="shared" si="1"/>
        <v>9635.96</v>
      </c>
      <c r="F20" s="60">
        <f t="shared" si="1"/>
        <v>14324037</v>
      </c>
      <c r="G20" s="61">
        <f t="shared" si="1"/>
        <v>0</v>
      </c>
      <c r="H20" s="57">
        <f t="shared" si="1"/>
        <v>0</v>
      </c>
      <c r="I20" s="59">
        <f t="shared" si="1"/>
        <v>0</v>
      </c>
      <c r="J20" s="60">
        <f t="shared" si="1"/>
        <v>0</v>
      </c>
      <c r="K20" s="61">
        <f t="shared" si="1"/>
        <v>416</v>
      </c>
      <c r="L20" s="57">
        <f t="shared" si="1"/>
        <v>921920</v>
      </c>
      <c r="M20" s="58">
        <f t="shared" si="1"/>
        <v>0</v>
      </c>
      <c r="N20" s="23"/>
    </row>
    <row r="22" spans="1:16" s="94" customFormat="1" ht="17.25" customHeight="1" thickBot="1">
      <c r="A22" s="186" t="s">
        <v>52</v>
      </c>
      <c r="B22" s="186"/>
      <c r="C22" s="186"/>
      <c r="D22" s="186"/>
      <c r="E22" s="217" t="s">
        <v>67</v>
      </c>
      <c r="F22" s="217"/>
      <c r="G22" s="217"/>
      <c r="H22" s="217"/>
      <c r="I22" s="217"/>
      <c r="J22" s="217"/>
      <c r="K22" s="217" t="s">
        <v>68</v>
      </c>
      <c r="L22" s="217"/>
      <c r="M22" s="217"/>
      <c r="N22" s="123"/>
      <c r="O22" s="93"/>
      <c r="P22" s="93"/>
    </row>
    <row r="23" spans="1:16" s="97" customFormat="1" ht="12.75" customHeight="1">
      <c r="A23" s="238" t="s">
        <v>53</v>
      </c>
      <c r="B23" s="238"/>
      <c r="C23" s="238"/>
      <c r="D23" s="238"/>
      <c r="E23" s="239" t="s">
        <v>54</v>
      </c>
      <c r="F23" s="239"/>
      <c r="G23" s="239"/>
      <c r="H23" s="121"/>
      <c r="I23" s="121" t="s">
        <v>55</v>
      </c>
      <c r="J23" s="121"/>
      <c r="K23" s="121"/>
      <c r="L23" s="122" t="s">
        <v>56</v>
      </c>
      <c r="M23" s="122"/>
      <c r="N23" s="95"/>
      <c r="O23" s="96"/>
      <c r="P23" s="96"/>
    </row>
    <row r="24" spans="2:8" ht="15.75">
      <c r="B24" s="5"/>
      <c r="C24" s="5"/>
      <c r="D24" s="5"/>
      <c r="E24" s="77"/>
      <c r="F24" s="114"/>
      <c r="G24" s="77"/>
      <c r="H24" s="113"/>
    </row>
    <row r="25" spans="2:7" ht="15.75">
      <c r="B25" s="5"/>
      <c r="E25" s="77"/>
      <c r="F25" s="114"/>
      <c r="G25" s="77"/>
    </row>
    <row r="26" spans="2:7" ht="15.75">
      <c r="B26" s="5"/>
      <c r="E26" s="77"/>
      <c r="F26" s="114"/>
      <c r="G26" s="77"/>
    </row>
    <row r="27" spans="5:7" ht="15.75">
      <c r="E27" s="77"/>
      <c r="F27" s="114"/>
      <c r="G27" s="77"/>
    </row>
    <row r="28" spans="5:7" ht="15.75">
      <c r="E28" s="77"/>
      <c r="F28" s="114"/>
      <c r="G28" s="77"/>
    </row>
    <row r="29" spans="5:7" ht="15.75">
      <c r="E29" s="77"/>
      <c r="F29" s="114"/>
      <c r="G29" s="77"/>
    </row>
    <row r="30" spans="5:7" ht="15.75">
      <c r="E30" s="77"/>
      <c r="F30" s="114"/>
      <c r="G30" s="77"/>
    </row>
    <row r="31" spans="5:7" ht="15.75">
      <c r="E31" s="77"/>
      <c r="F31" s="114"/>
      <c r="G31" s="77"/>
    </row>
    <row r="32" spans="5:7" ht="15.75">
      <c r="E32" s="77"/>
      <c r="F32" s="114"/>
      <c r="G32" s="77"/>
    </row>
    <row r="33" spans="5:6" ht="15.75">
      <c r="E33" s="77"/>
      <c r="F33" s="114"/>
    </row>
    <row r="34" spans="5:6" ht="12.75">
      <c r="E34" s="77"/>
      <c r="F34" s="77"/>
    </row>
    <row r="35" spans="5:6" ht="12.75">
      <c r="E35" s="77"/>
      <c r="F35" s="77"/>
    </row>
    <row r="36" spans="5:6" ht="12.75">
      <c r="E36" s="77"/>
      <c r="F36" s="77"/>
    </row>
  </sheetData>
  <sheetProtection/>
  <mergeCells count="21">
    <mergeCell ref="K5:L6"/>
    <mergeCell ref="A9:B9"/>
    <mergeCell ref="K22:M22"/>
    <mergeCell ref="A20:B20"/>
    <mergeCell ref="A5:A7"/>
    <mergeCell ref="B5:B7"/>
    <mergeCell ref="C5:C6"/>
    <mergeCell ref="D5:D6"/>
    <mergeCell ref="E5:F6"/>
    <mergeCell ref="G5:H6"/>
    <mergeCell ref="I5:J6"/>
    <mergeCell ref="A3:M3"/>
    <mergeCell ref="M5:M6"/>
    <mergeCell ref="J2:M2"/>
    <mergeCell ref="J1:M1"/>
    <mergeCell ref="Q1:T1"/>
    <mergeCell ref="A23:D23"/>
    <mergeCell ref="A22:D22"/>
    <mergeCell ref="E22:G22"/>
    <mergeCell ref="E23:G23"/>
    <mergeCell ref="H22:J22"/>
  </mergeCell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32.8515625" style="0" customWidth="1"/>
    <col min="3" max="3" width="11.7109375" style="0" customWidth="1"/>
    <col min="4" max="11" width="10.8515625" style="0" customWidth="1"/>
    <col min="12" max="12" width="23.140625" style="0" customWidth="1"/>
    <col min="16" max="16" width="13.28125" style="0" customWidth="1"/>
  </cols>
  <sheetData>
    <row r="1" spans="7:12" ht="12.75">
      <c r="G1" s="124"/>
      <c r="H1" s="124"/>
      <c r="I1" s="199" t="s">
        <v>93</v>
      </c>
      <c r="J1" s="199"/>
      <c r="K1" s="199"/>
      <c r="L1" s="199"/>
    </row>
    <row r="2" spans="7:12" ht="12.75">
      <c r="G2" s="259"/>
      <c r="H2" s="259"/>
      <c r="I2" s="259"/>
      <c r="J2" s="259"/>
      <c r="K2" s="259"/>
      <c r="L2" s="259"/>
    </row>
    <row r="3" spans="1:12" ht="18.75">
      <c r="A3" s="260" t="s">
        <v>73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ht="13.5" thickBot="1"/>
    <row r="5" spans="1:12" s="115" customFormat="1" ht="102" customHeight="1">
      <c r="A5" s="261" t="s">
        <v>43</v>
      </c>
      <c r="B5" s="263" t="s">
        <v>2</v>
      </c>
      <c r="C5" s="148" t="s">
        <v>74</v>
      </c>
      <c r="D5" s="265" t="s">
        <v>75</v>
      </c>
      <c r="E5" s="266"/>
      <c r="F5" s="267" t="s">
        <v>76</v>
      </c>
      <c r="G5" s="268"/>
      <c r="H5" s="265" t="s">
        <v>77</v>
      </c>
      <c r="I5" s="266"/>
      <c r="J5" s="267" t="s">
        <v>78</v>
      </c>
      <c r="K5" s="268"/>
      <c r="L5" s="161" t="s">
        <v>79</v>
      </c>
    </row>
    <row r="6" spans="1:12" s="115" customFormat="1" ht="16.5" thickBot="1">
      <c r="A6" s="262"/>
      <c r="B6" s="264"/>
      <c r="C6" s="149" t="s">
        <v>23</v>
      </c>
      <c r="D6" s="125" t="s">
        <v>80</v>
      </c>
      <c r="E6" s="116" t="s">
        <v>81</v>
      </c>
      <c r="F6" s="130" t="s">
        <v>80</v>
      </c>
      <c r="G6" s="129" t="s">
        <v>81</v>
      </c>
      <c r="H6" s="125" t="s">
        <v>80</v>
      </c>
      <c r="I6" s="116" t="s">
        <v>81</v>
      </c>
      <c r="J6" s="130" t="s">
        <v>80</v>
      </c>
      <c r="K6" s="129" t="s">
        <v>82</v>
      </c>
      <c r="L6" s="162" t="s">
        <v>89</v>
      </c>
    </row>
    <row r="7" spans="1:12" s="174" customFormat="1" ht="13.5" thickBot="1">
      <c r="A7" s="167">
        <v>1</v>
      </c>
      <c r="B7" s="168">
        <v>2</v>
      </c>
      <c r="C7" s="169">
        <v>3</v>
      </c>
      <c r="D7" s="170">
        <v>4</v>
      </c>
      <c r="E7" s="171">
        <v>5</v>
      </c>
      <c r="F7" s="172">
        <v>6</v>
      </c>
      <c r="G7" s="173">
        <v>7</v>
      </c>
      <c r="H7" s="170">
        <v>8</v>
      </c>
      <c r="I7" s="171">
        <v>9</v>
      </c>
      <c r="J7" s="172">
        <v>10</v>
      </c>
      <c r="K7" s="173">
        <v>11</v>
      </c>
      <c r="L7" s="168">
        <v>12</v>
      </c>
    </row>
    <row r="8" spans="1:12" ht="18" customHeight="1">
      <c r="A8" s="142">
        <v>1</v>
      </c>
      <c r="B8" s="153" t="s">
        <v>28</v>
      </c>
      <c r="C8" s="150">
        <v>1160.6</v>
      </c>
      <c r="D8" s="135" t="s">
        <v>88</v>
      </c>
      <c r="E8" s="136">
        <v>1</v>
      </c>
      <c r="F8" s="131" t="s">
        <v>88</v>
      </c>
      <c r="G8" s="157">
        <v>0</v>
      </c>
      <c r="H8" s="135" t="s">
        <v>88</v>
      </c>
      <c r="I8" s="136">
        <v>0</v>
      </c>
      <c r="J8" s="131" t="s">
        <v>88</v>
      </c>
      <c r="K8" s="157">
        <v>1</v>
      </c>
      <c r="L8" s="163">
        <v>0</v>
      </c>
    </row>
    <row r="9" spans="1:12" ht="18" customHeight="1">
      <c r="A9" s="143">
        <v>2</v>
      </c>
      <c r="B9" s="154" t="s">
        <v>30</v>
      </c>
      <c r="C9" s="70">
        <v>1161.5</v>
      </c>
      <c r="D9" s="68" t="s">
        <v>88</v>
      </c>
      <c r="E9" s="137">
        <v>1</v>
      </c>
      <c r="F9" s="132" t="s">
        <v>88</v>
      </c>
      <c r="G9" s="158">
        <v>1</v>
      </c>
      <c r="H9" s="68" t="s">
        <v>88</v>
      </c>
      <c r="I9" s="137">
        <v>1</v>
      </c>
      <c r="J9" s="132" t="s">
        <v>88</v>
      </c>
      <c r="K9" s="158">
        <v>1</v>
      </c>
      <c r="L9" s="164">
        <v>0</v>
      </c>
    </row>
    <row r="10" spans="1:12" ht="18" customHeight="1">
      <c r="A10" s="144">
        <v>3</v>
      </c>
      <c r="B10" s="154" t="s">
        <v>31</v>
      </c>
      <c r="C10" s="70">
        <v>4911</v>
      </c>
      <c r="D10" s="68" t="s">
        <v>88</v>
      </c>
      <c r="E10" s="137">
        <v>1</v>
      </c>
      <c r="F10" s="132" t="s">
        <v>88</v>
      </c>
      <c r="G10" s="158">
        <v>1</v>
      </c>
      <c r="H10" s="68" t="s">
        <v>88</v>
      </c>
      <c r="I10" s="137">
        <v>1</v>
      </c>
      <c r="J10" s="132" t="s">
        <v>88</v>
      </c>
      <c r="K10" s="158">
        <v>1</v>
      </c>
      <c r="L10" s="164">
        <v>0</v>
      </c>
    </row>
    <row r="11" spans="1:12" ht="18" customHeight="1">
      <c r="A11" s="145">
        <v>4</v>
      </c>
      <c r="B11" s="154" t="s">
        <v>32</v>
      </c>
      <c r="C11" s="70">
        <v>4176.5</v>
      </c>
      <c r="D11" s="68" t="s">
        <v>88</v>
      </c>
      <c r="E11" s="137">
        <v>1</v>
      </c>
      <c r="F11" s="132" t="s">
        <v>88</v>
      </c>
      <c r="G11" s="158">
        <v>1</v>
      </c>
      <c r="H11" s="68" t="s">
        <v>88</v>
      </c>
      <c r="I11" s="137">
        <v>1</v>
      </c>
      <c r="J11" s="132" t="s">
        <v>88</v>
      </c>
      <c r="K11" s="158">
        <v>0</v>
      </c>
      <c r="L11" s="164">
        <v>0</v>
      </c>
    </row>
    <row r="12" spans="1:12" ht="18" customHeight="1">
      <c r="A12" s="145">
        <v>5</v>
      </c>
      <c r="B12" s="154" t="s">
        <v>83</v>
      </c>
      <c r="C12" s="70">
        <v>2926.6</v>
      </c>
      <c r="D12" s="68" t="s">
        <v>88</v>
      </c>
      <c r="E12" s="137">
        <v>1</v>
      </c>
      <c r="F12" s="132" t="s">
        <v>88</v>
      </c>
      <c r="G12" s="158">
        <v>1</v>
      </c>
      <c r="H12" s="68" t="s">
        <v>91</v>
      </c>
      <c r="I12" s="137">
        <v>0</v>
      </c>
      <c r="J12" s="132" t="s">
        <v>88</v>
      </c>
      <c r="K12" s="158">
        <v>0</v>
      </c>
      <c r="L12" s="164">
        <v>0</v>
      </c>
    </row>
    <row r="13" spans="1:12" ht="18" customHeight="1">
      <c r="A13" s="145">
        <v>6</v>
      </c>
      <c r="B13" s="154" t="s">
        <v>84</v>
      </c>
      <c r="C13" s="70">
        <v>3921.4</v>
      </c>
      <c r="D13" s="68" t="s">
        <v>88</v>
      </c>
      <c r="E13" s="137">
        <v>0</v>
      </c>
      <c r="F13" s="132" t="s">
        <v>88</v>
      </c>
      <c r="G13" s="158">
        <v>1</v>
      </c>
      <c r="H13" s="175" t="s">
        <v>92</v>
      </c>
      <c r="I13" s="137">
        <v>0</v>
      </c>
      <c r="J13" s="132" t="s">
        <v>88</v>
      </c>
      <c r="K13" s="158">
        <v>0</v>
      </c>
      <c r="L13" s="164">
        <v>0</v>
      </c>
    </row>
    <row r="14" spans="1:17" ht="18" customHeight="1">
      <c r="A14" s="145">
        <v>7</v>
      </c>
      <c r="B14" s="154" t="s">
        <v>34</v>
      </c>
      <c r="C14" s="70">
        <v>5068.7</v>
      </c>
      <c r="D14" s="68" t="s">
        <v>88</v>
      </c>
      <c r="E14" s="137">
        <v>1</v>
      </c>
      <c r="F14" s="132" t="s">
        <v>88</v>
      </c>
      <c r="G14" s="158">
        <v>1</v>
      </c>
      <c r="H14" s="175" t="s">
        <v>92</v>
      </c>
      <c r="I14" s="137">
        <v>1</v>
      </c>
      <c r="J14" s="132" t="s">
        <v>88</v>
      </c>
      <c r="K14" s="158">
        <v>1</v>
      </c>
      <c r="L14" s="164">
        <v>0</v>
      </c>
      <c r="O14" s="117"/>
      <c r="P14" s="117"/>
      <c r="Q14" s="117"/>
    </row>
    <row r="15" spans="1:17" ht="18" customHeight="1">
      <c r="A15" s="145">
        <v>8</v>
      </c>
      <c r="B15" s="154" t="s">
        <v>35</v>
      </c>
      <c r="C15" s="70">
        <v>3844.6</v>
      </c>
      <c r="D15" s="68" t="s">
        <v>88</v>
      </c>
      <c r="E15" s="137">
        <v>1</v>
      </c>
      <c r="F15" s="132" t="s">
        <v>88</v>
      </c>
      <c r="G15" s="158">
        <v>0</v>
      </c>
      <c r="H15" s="175" t="s">
        <v>92</v>
      </c>
      <c r="I15" s="137">
        <v>0</v>
      </c>
      <c r="J15" s="132" t="s">
        <v>88</v>
      </c>
      <c r="K15" s="158">
        <v>1</v>
      </c>
      <c r="L15" s="164">
        <v>0</v>
      </c>
      <c r="O15" s="117"/>
      <c r="P15" s="114"/>
      <c r="Q15" s="117"/>
    </row>
    <row r="16" spans="1:17" ht="18" customHeight="1">
      <c r="A16" s="145">
        <v>9</v>
      </c>
      <c r="B16" s="154" t="s">
        <v>36</v>
      </c>
      <c r="C16" s="70">
        <v>3059.3</v>
      </c>
      <c r="D16" s="68" t="s">
        <v>88</v>
      </c>
      <c r="E16" s="137">
        <v>0</v>
      </c>
      <c r="F16" s="132" t="s">
        <v>88</v>
      </c>
      <c r="G16" s="158">
        <v>1</v>
      </c>
      <c r="H16" s="175" t="s">
        <v>92</v>
      </c>
      <c r="I16" s="137">
        <v>0</v>
      </c>
      <c r="J16" s="132" t="s">
        <v>88</v>
      </c>
      <c r="K16" s="158">
        <v>1</v>
      </c>
      <c r="L16" s="164">
        <v>0</v>
      </c>
      <c r="O16" s="117"/>
      <c r="P16" s="114"/>
      <c r="Q16" s="117"/>
    </row>
    <row r="17" spans="1:17" ht="18" customHeight="1" thickBot="1">
      <c r="A17" s="146">
        <v>10</v>
      </c>
      <c r="B17" s="155" t="s">
        <v>51</v>
      </c>
      <c r="C17" s="151">
        <v>1289</v>
      </c>
      <c r="D17" s="138" t="s">
        <v>88</v>
      </c>
      <c r="E17" s="139">
        <v>1</v>
      </c>
      <c r="F17" s="133" t="s">
        <v>88</v>
      </c>
      <c r="G17" s="159">
        <v>0</v>
      </c>
      <c r="H17" s="138" t="s">
        <v>88</v>
      </c>
      <c r="I17" s="139">
        <v>0</v>
      </c>
      <c r="J17" s="133" t="s">
        <v>88</v>
      </c>
      <c r="K17" s="159">
        <v>0</v>
      </c>
      <c r="L17" s="165">
        <v>0</v>
      </c>
      <c r="O17" s="117"/>
      <c r="P17" s="114"/>
      <c r="Q17" s="117"/>
    </row>
    <row r="18" spans="1:17" s="118" customFormat="1" ht="16.5" thickBot="1">
      <c r="A18" s="147"/>
      <c r="B18" s="156" t="s">
        <v>85</v>
      </c>
      <c r="C18" s="152">
        <f>SUM(C8:C17)</f>
        <v>31519.2</v>
      </c>
      <c r="D18" s="140"/>
      <c r="E18" s="141" t="s">
        <v>86</v>
      </c>
      <c r="F18" s="134"/>
      <c r="G18" s="160" t="s">
        <v>86</v>
      </c>
      <c r="H18" s="128"/>
      <c r="I18" s="141" t="s">
        <v>86</v>
      </c>
      <c r="J18" s="134"/>
      <c r="K18" s="160" t="s">
        <v>86</v>
      </c>
      <c r="L18" s="166"/>
      <c r="O18" s="119"/>
      <c r="P18" s="40"/>
      <c r="Q18" s="119"/>
    </row>
    <row r="19" spans="1:16" s="94" customFormat="1" ht="17.25" customHeight="1" thickBot="1">
      <c r="A19" s="186" t="s">
        <v>52</v>
      </c>
      <c r="B19" s="186"/>
      <c r="C19" s="186"/>
      <c r="D19" s="217" t="s">
        <v>67</v>
      </c>
      <c r="E19" s="217"/>
      <c r="F19" s="217"/>
      <c r="G19" s="126"/>
      <c r="H19" s="126"/>
      <c r="I19" s="127"/>
      <c r="J19" s="126"/>
      <c r="K19" s="217" t="s">
        <v>68</v>
      </c>
      <c r="L19" s="217"/>
      <c r="M19" s="123"/>
      <c r="N19" s="123"/>
      <c r="O19" s="93"/>
      <c r="P19" s="93"/>
    </row>
    <row r="20" spans="1:16" s="97" customFormat="1" ht="12.75" customHeight="1">
      <c r="A20" s="238" t="s">
        <v>53</v>
      </c>
      <c r="B20" s="238"/>
      <c r="C20" s="238"/>
      <c r="D20" s="239" t="s">
        <v>54</v>
      </c>
      <c r="E20" s="239"/>
      <c r="F20" s="239"/>
      <c r="G20" s="121"/>
      <c r="H20" s="121" t="s">
        <v>55</v>
      </c>
      <c r="J20" s="95"/>
      <c r="K20" s="258" t="s">
        <v>56</v>
      </c>
      <c r="L20" s="258"/>
      <c r="M20" s="95"/>
      <c r="N20" s="95"/>
      <c r="O20" s="96"/>
      <c r="P20" s="96"/>
    </row>
    <row r="21" spans="15:17" ht="15.75">
      <c r="O21" s="117"/>
      <c r="P21" s="114"/>
      <c r="Q21" s="117"/>
    </row>
    <row r="22" spans="15:17" ht="15.75">
      <c r="O22" s="117"/>
      <c r="P22" s="114"/>
      <c r="Q22" s="117"/>
    </row>
    <row r="23" spans="15:17" ht="12.75">
      <c r="O23" s="117"/>
      <c r="P23" s="120"/>
      <c r="Q23" s="117"/>
    </row>
    <row r="24" spans="15:17" ht="12.75">
      <c r="O24" s="117"/>
      <c r="P24" s="117"/>
      <c r="Q24" s="117"/>
    </row>
    <row r="25" spans="15:17" ht="12.75">
      <c r="O25" s="117"/>
      <c r="P25" s="117"/>
      <c r="Q25" s="117"/>
    </row>
    <row r="26" spans="15:17" ht="12.75">
      <c r="O26" s="117"/>
      <c r="P26" s="117"/>
      <c r="Q26" s="117"/>
    </row>
  </sheetData>
  <sheetProtection/>
  <mergeCells count="15">
    <mergeCell ref="G2:L2"/>
    <mergeCell ref="I1:L1"/>
    <mergeCell ref="A3:L3"/>
    <mergeCell ref="A5:A6"/>
    <mergeCell ref="B5:B6"/>
    <mergeCell ref="D5:E5"/>
    <mergeCell ref="F5:G5"/>
    <mergeCell ref="H5:I5"/>
    <mergeCell ref="J5:K5"/>
    <mergeCell ref="A20:C20"/>
    <mergeCell ref="D19:F19"/>
    <mergeCell ref="D20:F20"/>
    <mergeCell ref="K19:L19"/>
    <mergeCell ref="K20:L20"/>
    <mergeCell ref="A19:C19"/>
  </mergeCells>
  <printOptions horizontalCentered="1"/>
  <pageMargins left="0" right="0" top="0" bottom="0" header="0" footer="0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dm.romanuk</cp:lastModifiedBy>
  <cp:lastPrinted>2012-01-16T06:54:04Z</cp:lastPrinted>
  <dcterms:created xsi:type="dcterms:W3CDTF">2010-07-04T13:06:56Z</dcterms:created>
  <dcterms:modified xsi:type="dcterms:W3CDTF">2012-01-16T06:54:38Z</dcterms:modified>
  <cp:category/>
  <cp:version/>
  <cp:contentType/>
  <cp:contentStatus/>
</cp:coreProperties>
</file>